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3"/>
  </bookViews>
  <sheets>
    <sheet name="dochody" sheetId="1" r:id="rId1"/>
    <sheet name="wydatki" sheetId="2" r:id="rId2"/>
    <sheet name="zlec" sheetId="3" r:id="rId3"/>
    <sheet name="wyd majątk" sheetId="4" r:id="rId4"/>
  </sheets>
  <definedNames/>
  <calcPr fullCalcOnLoad="1"/>
</workbook>
</file>

<file path=xl/sharedStrings.xml><?xml version="1.0" encoding="utf-8"?>
<sst xmlns="http://schemas.openxmlformats.org/spreadsheetml/2006/main" count="252" uniqueCount="149">
  <si>
    <t>Dział</t>
  </si>
  <si>
    <t>Rozdz.</t>
  </si>
  <si>
    <t>§</t>
  </si>
  <si>
    <t>Treść</t>
  </si>
  <si>
    <t>Plan</t>
  </si>
  <si>
    <t>Zmniej-</t>
  </si>
  <si>
    <t>Zwięk-</t>
  </si>
  <si>
    <t>Plan po</t>
  </si>
  <si>
    <t>aktualny</t>
  </si>
  <si>
    <t>szenia</t>
  </si>
  <si>
    <t xml:space="preserve"> zmianach</t>
  </si>
  <si>
    <t>Rolnictwo i łowiectwo</t>
  </si>
  <si>
    <t>dotacje celowe otrzymane z budżetu państwa</t>
  </si>
  <si>
    <t>Ogółem</t>
  </si>
  <si>
    <r>
      <t xml:space="preserve">Załącznik Nr 1 - </t>
    </r>
    <r>
      <rPr>
        <b/>
        <sz val="12"/>
        <rFont val="Arial CE"/>
        <family val="2"/>
      </rPr>
      <t>Dochody budżetowe</t>
    </r>
  </si>
  <si>
    <t>Gospodarka komunalna i ochrona środowiska</t>
  </si>
  <si>
    <t>na realizację zadań bieżących z zakresu admi-</t>
  </si>
  <si>
    <t xml:space="preserve">nistracji rządowej oraz innych zadań zleconych </t>
  </si>
  <si>
    <t>gminie ustawami</t>
  </si>
  <si>
    <t xml:space="preserve">    Przewodniczący</t>
  </si>
  <si>
    <t xml:space="preserve">  Rady Gminy Lipno</t>
  </si>
  <si>
    <t>Załącznik Nr 2 - Wydatki budżetowe</t>
  </si>
  <si>
    <t>zmianach</t>
  </si>
  <si>
    <t>zakup usług remontowych</t>
  </si>
  <si>
    <t>Rady Gminy Lipno</t>
  </si>
  <si>
    <t>Zadania zlecone z zakresu administracji rządowej</t>
  </si>
  <si>
    <t xml:space="preserve"> i innych zadań zleconych ustawami</t>
  </si>
  <si>
    <t>Dochody</t>
  </si>
  <si>
    <t>Ogółem dochody</t>
  </si>
  <si>
    <t>Wydatki</t>
  </si>
  <si>
    <t>Ogółem wydatki</t>
  </si>
  <si>
    <t>Załącznik Nr 5</t>
  </si>
  <si>
    <t>Nakłady</t>
  </si>
  <si>
    <t>Nazwa zadania inwestycyjnego</t>
  </si>
  <si>
    <t xml:space="preserve">Zakup komputerów i programów </t>
  </si>
  <si>
    <t xml:space="preserve"> -</t>
  </si>
  <si>
    <t>zakup usług pozostałych</t>
  </si>
  <si>
    <t>Kazimierz Kubicki</t>
  </si>
  <si>
    <t xml:space="preserve">   Przewodniczący</t>
  </si>
  <si>
    <t>świadczenia społeczne</t>
  </si>
  <si>
    <t xml:space="preserve">  Kazimierz Kubicki</t>
  </si>
  <si>
    <t xml:space="preserve">Klasyfikacja budżetowa </t>
  </si>
  <si>
    <t xml:space="preserve">                  Rok</t>
  </si>
  <si>
    <t>rozpoczęcia</t>
  </si>
  <si>
    <t>zakończenia</t>
  </si>
  <si>
    <t>dotychczasowe</t>
  </si>
  <si>
    <t xml:space="preserve"> rozdz.60016 -drogi publiczne gminne</t>
  </si>
  <si>
    <t xml:space="preserve">Zabudowa rowu melioracyjnego i budowa chodnika w </t>
  </si>
  <si>
    <t>pasie drogi gminnej na ul.Lipowej w Wilkowicach</t>
  </si>
  <si>
    <t xml:space="preserve"> rozdz.60095 -pozostała działalność</t>
  </si>
  <si>
    <t>Budynek magazynowy na cele utrzymania dróg</t>
  </si>
  <si>
    <t xml:space="preserve">  rozdz.80110- gimnazja</t>
  </si>
  <si>
    <t>Rozbudowa gimnazjum- zmiana dokumentacji II etapu</t>
  </si>
  <si>
    <t>i ochrona środowiska</t>
  </si>
  <si>
    <t>rozdz. 90095-pozostała działalność</t>
  </si>
  <si>
    <t>Przewodniczący</t>
  </si>
  <si>
    <t xml:space="preserve">   i sanitacyjna wsi</t>
  </si>
  <si>
    <t>Budowa sieci wodociągowej z przyłączami w Lipnie</t>
  </si>
  <si>
    <t>przy ul.Powstańców Wlkp</t>
  </si>
  <si>
    <t>zakup energii</t>
  </si>
  <si>
    <t>Wydatki majątkowe</t>
  </si>
  <si>
    <t>Ogółem  wydatki  inwestycyjne</t>
  </si>
  <si>
    <t>Ogółem zakupy inwestycyjne</t>
  </si>
  <si>
    <t>Ogółem  wartość wydatków majątkowych</t>
  </si>
  <si>
    <t xml:space="preserve"> I. Wydatki  inwestycyjne</t>
  </si>
  <si>
    <t>II. Zakupy inwestycyjne</t>
  </si>
  <si>
    <t>Oświata i wychowanie</t>
  </si>
  <si>
    <t>Szkoły podstawowe</t>
  </si>
  <si>
    <t>SAPARD</t>
  </si>
  <si>
    <t>Automatyczna kontenerowa stacja zlewna ścieków</t>
  </si>
  <si>
    <t xml:space="preserve">Budowa kanalizacji sanitarnej z przykanalikami </t>
  </si>
  <si>
    <t>w Wilkowicach</t>
  </si>
  <si>
    <t>Łączne</t>
  </si>
  <si>
    <t>nakłady</t>
  </si>
  <si>
    <t>dowożonych  dla Gminy Lipno</t>
  </si>
  <si>
    <t>O10</t>
  </si>
  <si>
    <t>O1010</t>
  </si>
  <si>
    <t>Infrastruktura wodociągowa i sanitacyjna wsi</t>
  </si>
  <si>
    <t>Plan budżetu gminy Lipno na rok 2004</t>
  </si>
  <si>
    <t>Różne rozliczenia</t>
  </si>
  <si>
    <t>Część oświatowa subwencji ogólnej dla jednostek</t>
  </si>
  <si>
    <t>samorządu terytorialnego</t>
  </si>
  <si>
    <t>subwencje ogólne z budzetu państwa</t>
  </si>
  <si>
    <t>Pomoc społeczna</t>
  </si>
  <si>
    <t xml:space="preserve">Zasiłki i pomoc w naturze oraz składki na </t>
  </si>
  <si>
    <t>ubezpieczenia społeczne</t>
  </si>
  <si>
    <t>Oświetlenie ulic, placów i dróg</t>
  </si>
  <si>
    <t>wydatki inwestycyjne jednostek budżetowych</t>
  </si>
  <si>
    <t>Gimnazja</t>
  </si>
  <si>
    <r>
      <t xml:space="preserve">Finansowanie </t>
    </r>
    <r>
      <rPr>
        <sz val="7"/>
        <rFont val="Arial CE"/>
        <family val="2"/>
      </rPr>
      <t>inwestycji</t>
    </r>
  </si>
  <si>
    <t>rozpo-</t>
  </si>
  <si>
    <t>zakoń-</t>
  </si>
  <si>
    <t>na rok 2004</t>
  </si>
  <si>
    <t>Środki</t>
  </si>
  <si>
    <t>częcia</t>
  </si>
  <si>
    <t>czenia</t>
  </si>
  <si>
    <t>własne</t>
  </si>
  <si>
    <t>lub kredyt</t>
  </si>
  <si>
    <t>Inwestycje kontynuowane</t>
  </si>
  <si>
    <t xml:space="preserve"> Dział O10-Rolnictwo i łowiectwo</t>
  </si>
  <si>
    <t>rozdz.O1010-Infrastruktura wodociągowa</t>
  </si>
  <si>
    <t>i sanitacyjna wsi</t>
  </si>
  <si>
    <t xml:space="preserve">Budowa sieci wodociągowej z przyłączami </t>
  </si>
  <si>
    <t>w Wilkowicach przy ul.Kwiatowej</t>
  </si>
  <si>
    <t xml:space="preserve"> Dział 600 - transport i łączność</t>
  </si>
  <si>
    <t>gminnych w Sulejewie- kontenerowy</t>
  </si>
  <si>
    <t>Dział 801-oświata i wychowanie</t>
  </si>
  <si>
    <t>rozbudowy z uwzględnieniem windy dla niepełnosprawnych</t>
  </si>
  <si>
    <t>Dział 900-gospodarka komunalna</t>
  </si>
  <si>
    <t>Inwestycje noworozpoczynane</t>
  </si>
  <si>
    <t>Dział O10-Rolnictwo i łowiectwo</t>
  </si>
  <si>
    <t xml:space="preserve"> rozdz.O1010-Infrastruktura wodociągowa</t>
  </si>
  <si>
    <t>Budowa sieci wodociągowej w Gronówku</t>
  </si>
  <si>
    <t xml:space="preserve"> -projekt,podkłady geodezyjne</t>
  </si>
  <si>
    <t>kanalizacja deszczowa na osiedlu w Lipnie - projekt</t>
  </si>
  <si>
    <t>Dział 750-administracja publiczna</t>
  </si>
  <si>
    <t xml:space="preserve">  rozdz. 75023-urzędy gmin</t>
  </si>
  <si>
    <t>Załącznik Nr 6</t>
  </si>
  <si>
    <t>Załącznik Nr 4 do uchwały  Rady Gminy Lipno</t>
  </si>
  <si>
    <t>Budowa sieci wodociągowej z przyłączami</t>
  </si>
  <si>
    <t>w Mórkowie</t>
  </si>
  <si>
    <t xml:space="preserve">Rady Gminy Lipno z dn. 29.03.04  </t>
  </si>
  <si>
    <t xml:space="preserve">Rady Gminy Lipno z dn.27.03.04        </t>
  </si>
  <si>
    <t xml:space="preserve">Rady Gminy Lipno z dn. 27.03.04.       </t>
  </si>
  <si>
    <t xml:space="preserve"> - Nowe Mórkowo- podkłady geodezyjne</t>
  </si>
  <si>
    <t xml:space="preserve">Świadczenia rodzinne oraz składki na ubezpieczenia </t>
  </si>
  <si>
    <t>emerytalne i rentowe z ubezpieczenia społecznego</t>
  </si>
  <si>
    <t>dotacje celowe przekazane z budżetu państwa</t>
  </si>
  <si>
    <t>na inwestycje i zakupy inwestycyjne z zakresu</t>
  </si>
  <si>
    <t>administracji rządowej oraz innych zadań zleconych</t>
  </si>
  <si>
    <t>gminom ustawami</t>
  </si>
  <si>
    <t>Świadczenia rodzinne oraz składki na ubez-</t>
  </si>
  <si>
    <t>pieczenia emerytalne i rentowe z ubezpiecze-</t>
  </si>
  <si>
    <t>nia społecznego</t>
  </si>
  <si>
    <t>wydatki na zakupy inwestycyjne jednostek</t>
  </si>
  <si>
    <t>budżetowych</t>
  </si>
  <si>
    <t>Dział 852- Pomoc społeczna</t>
  </si>
  <si>
    <t>rozdz. 85212- świadczenia rodzinne</t>
  </si>
  <si>
    <t>oraz skladki na ubezpieczenia emerytalne</t>
  </si>
  <si>
    <t>i rentowe z ubezpieczenia społecznego</t>
  </si>
  <si>
    <t>Zał. Nr 2 do uch..Nr XV/86/2004</t>
  </si>
  <si>
    <t>Zał Nr 3 do uchw. Nr XV/86/2004</t>
  </si>
  <si>
    <t xml:space="preserve">Nr XV/86/2004   z dnia 29.03.2004r.              </t>
  </si>
  <si>
    <t xml:space="preserve">Zakup komputera i programu </t>
  </si>
  <si>
    <t xml:space="preserve">Zał. Nr 1 do uch. NrXV/86/2004            </t>
  </si>
  <si>
    <t xml:space="preserve">   /  -  /</t>
  </si>
  <si>
    <t xml:space="preserve">     /  -   /</t>
  </si>
  <si>
    <t xml:space="preserve">  /  -  /</t>
  </si>
  <si>
    <t xml:space="preserve">  /  -   /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</si>
</sst>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b/>
      <i/>
      <sz val="9"/>
      <name val="Arial CE"/>
      <family val="2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9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3" fontId="8" fillId="0" borderId="9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3" fontId="1" fillId="0" borderId="9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9" xfId="0" applyFont="1" applyBorder="1" applyAlignment="1">
      <alignment horizontal="left"/>
    </xf>
    <xf numFmtId="3" fontId="1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6" fillId="0" borderId="32" xfId="0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36" xfId="0" applyBorder="1" applyAlignment="1">
      <alignment/>
    </xf>
    <xf numFmtId="0" fontId="6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0" fontId="6" fillId="0" borderId="29" xfId="0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164" fontId="4" fillId="0" borderId="0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32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23" xfId="0" applyFont="1" applyBorder="1" applyAlignment="1">
      <alignment horizontal="center"/>
    </xf>
    <xf numFmtId="3" fontId="0" fillId="0" borderId="32" xfId="0" applyNumberFormat="1" applyBorder="1" applyAlignment="1">
      <alignment/>
    </xf>
    <xf numFmtId="3" fontId="0" fillId="0" borderId="39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0" fontId="2" fillId="0" borderId="3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3" fontId="4" fillId="0" borderId="3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8" fillId="0" borderId="9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40" xfId="0" applyFont="1" applyBorder="1" applyAlignment="1">
      <alignment/>
    </xf>
    <xf numFmtId="3" fontId="6" fillId="0" borderId="38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27" xfId="0" applyFont="1" applyBorder="1" applyAlignment="1">
      <alignment horizontal="center"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3" fontId="2" fillId="0" borderId="41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3" fontId="2" fillId="0" borderId="39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5" fillId="0" borderId="42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3" xfId="0" applyFont="1" applyBorder="1" applyAlignment="1">
      <alignment horizontal="right"/>
    </xf>
    <xf numFmtId="3" fontId="6" fillId="0" borderId="43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11" fillId="0" borderId="43" xfId="0" applyFont="1" applyBorder="1" applyAlignment="1">
      <alignment/>
    </xf>
    <xf numFmtId="0" fontId="6" fillId="0" borderId="0" xfId="0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32" xfId="0" applyNumberFormat="1" applyFont="1" applyBorder="1" applyAlignment="1">
      <alignment horizontal="left"/>
    </xf>
    <xf numFmtId="0" fontId="6" fillId="0" borderId="43" xfId="0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7" xfId="0" applyFont="1" applyBorder="1" applyAlignment="1">
      <alignment/>
    </xf>
    <xf numFmtId="3" fontId="1" fillId="0" borderId="33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24" xfId="0" applyFont="1" applyBorder="1" applyAlignment="1">
      <alignment/>
    </xf>
    <xf numFmtId="0" fontId="0" fillId="0" borderId="39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33" xfId="0" applyFont="1" applyBorder="1" applyAlignment="1">
      <alignment/>
    </xf>
    <xf numFmtId="3" fontId="6" fillId="0" borderId="36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0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43" xfId="0" applyFont="1" applyBorder="1" applyAlignment="1">
      <alignment/>
    </xf>
    <xf numFmtId="0" fontId="6" fillId="0" borderId="3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4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35" xfId="0" applyBorder="1" applyAlignment="1">
      <alignment/>
    </xf>
    <xf numFmtId="0" fontId="3" fillId="0" borderId="35" xfId="0" applyFont="1" applyBorder="1" applyAlignment="1">
      <alignment horizontal="center"/>
    </xf>
    <xf numFmtId="3" fontId="0" fillId="0" borderId="29" xfId="0" applyNumberFormat="1" applyBorder="1" applyAlignment="1">
      <alignment/>
    </xf>
    <xf numFmtId="3" fontId="4" fillId="0" borderId="35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3" fillId="0" borderId="39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3" xfId="0" applyNumberFormat="1" applyFont="1" applyBorder="1" applyAlignment="1">
      <alignment horizontal="left"/>
    </xf>
    <xf numFmtId="3" fontId="0" fillId="0" borderId="22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2" fillId="0" borderId="9" xfId="0" applyNumberFormat="1" applyFont="1" applyBorder="1" applyAlignment="1">
      <alignment horizontal="right"/>
    </xf>
    <xf numFmtId="0" fontId="12" fillId="0" borderId="9" xfId="0" applyFont="1" applyBorder="1" applyAlignment="1">
      <alignment/>
    </xf>
    <xf numFmtId="3" fontId="12" fillId="0" borderId="11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0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/>
    </xf>
    <xf numFmtId="3" fontId="10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8">
      <selection activeCell="J10" sqref="J10:J11"/>
    </sheetView>
  </sheetViews>
  <sheetFormatPr defaultColWidth="9.00390625" defaultRowHeight="12.75"/>
  <cols>
    <col min="1" max="1" width="3.75390625" style="0" customWidth="1"/>
    <col min="2" max="2" width="6.125" style="1" customWidth="1"/>
    <col min="3" max="3" width="5.00390625" style="1" customWidth="1"/>
    <col min="4" max="4" width="41.125" style="1" customWidth="1"/>
    <col min="5" max="5" width="8.875" style="36" customWidth="1"/>
    <col min="6" max="6" width="7.00390625" style="36" customWidth="1"/>
    <col min="7" max="7" width="7.25390625" style="36" customWidth="1"/>
    <col min="8" max="8" width="9.00390625" style="36" customWidth="1"/>
  </cols>
  <sheetData>
    <row r="1" spans="4:6" ht="15">
      <c r="D1" s="3" t="s">
        <v>78</v>
      </c>
      <c r="F1" s="35" t="s">
        <v>144</v>
      </c>
    </row>
    <row r="2" spans="4:6" ht="15.75">
      <c r="D2" s="3" t="s">
        <v>14</v>
      </c>
      <c r="F2" s="37" t="s">
        <v>122</v>
      </c>
    </row>
    <row r="4" spans="1:8" s="8" customFormat="1" ht="12.75">
      <c r="A4" s="196" t="s">
        <v>0</v>
      </c>
      <c r="B4" s="67" t="s">
        <v>1</v>
      </c>
      <c r="C4" s="173" t="s">
        <v>2</v>
      </c>
      <c r="D4" s="5" t="s">
        <v>3</v>
      </c>
      <c r="E4" s="200" t="s">
        <v>4</v>
      </c>
      <c r="F4" s="6" t="s">
        <v>5</v>
      </c>
      <c r="G4" s="7" t="s">
        <v>6</v>
      </c>
      <c r="H4" s="6" t="s">
        <v>7</v>
      </c>
    </row>
    <row r="5" spans="1:8" s="8" customFormat="1" ht="12.75">
      <c r="A5" s="10"/>
      <c r="B5" s="176"/>
      <c r="C5" s="174"/>
      <c r="D5" s="11"/>
      <c r="E5" s="201" t="s">
        <v>8</v>
      </c>
      <c r="F5" s="12" t="s">
        <v>9</v>
      </c>
      <c r="G5" s="13" t="s">
        <v>9</v>
      </c>
      <c r="H5" s="12" t="s">
        <v>10</v>
      </c>
    </row>
    <row r="6" spans="1:8" s="47" customFormat="1" ht="12.75">
      <c r="A6" s="177">
        <v>758</v>
      </c>
      <c r="B6" s="198"/>
      <c r="C6" s="32"/>
      <c r="D6" s="56" t="s">
        <v>79</v>
      </c>
      <c r="E6" s="42">
        <v>3791085</v>
      </c>
      <c r="F6" s="43">
        <f>SUM(F8)</f>
        <v>0</v>
      </c>
      <c r="G6" s="43">
        <f>SUM(G8)</f>
        <v>56444</v>
      </c>
      <c r="H6" s="42">
        <f>SUM(E6-F6+G6)</f>
        <v>3847529</v>
      </c>
    </row>
    <row r="7" spans="1:8" s="47" customFormat="1" ht="12.75">
      <c r="A7" s="134"/>
      <c r="B7" s="44">
        <v>75801</v>
      </c>
      <c r="C7" s="28"/>
      <c r="D7" s="57" t="s">
        <v>80</v>
      </c>
      <c r="E7" s="45"/>
      <c r="F7" s="46"/>
      <c r="G7" s="172"/>
      <c r="H7" s="48"/>
    </row>
    <row r="8" spans="1:8" s="47" customFormat="1" ht="12.75">
      <c r="A8" s="134"/>
      <c r="B8" s="44"/>
      <c r="C8" s="28"/>
      <c r="D8" s="57" t="s">
        <v>81</v>
      </c>
      <c r="E8" s="45">
        <v>3311596</v>
      </c>
      <c r="F8" s="46">
        <f>SUM(F9:F9)</f>
        <v>0</v>
      </c>
      <c r="G8" s="46">
        <f>SUM(G9:G9)</f>
        <v>56444</v>
      </c>
      <c r="H8" s="48">
        <f>SUM(E8-F8+G8)</f>
        <v>3368040</v>
      </c>
    </row>
    <row r="9" spans="1:8" s="47" customFormat="1" ht="12.75">
      <c r="A9" s="134"/>
      <c r="B9" s="44"/>
      <c r="C9" s="28">
        <v>2920</v>
      </c>
      <c r="D9" s="29" t="s">
        <v>82</v>
      </c>
      <c r="E9" s="48">
        <v>3311596</v>
      </c>
      <c r="F9" s="49"/>
      <c r="G9" s="53">
        <v>56444</v>
      </c>
      <c r="H9" s="48">
        <f>SUM(E9-F9+G9)</f>
        <v>3368040</v>
      </c>
    </row>
    <row r="10" spans="1:8" s="47" customFormat="1" ht="12.75">
      <c r="A10" s="134"/>
      <c r="B10" s="44"/>
      <c r="C10" s="28"/>
      <c r="D10" s="57"/>
      <c r="E10" s="45"/>
      <c r="F10" s="46"/>
      <c r="G10" s="172"/>
      <c r="H10" s="48"/>
    </row>
    <row r="11" spans="1:8" s="199" customFormat="1" ht="12.75">
      <c r="A11" s="177">
        <v>852</v>
      </c>
      <c r="B11" s="198"/>
      <c r="C11" s="32"/>
      <c r="D11" s="56" t="s">
        <v>83</v>
      </c>
      <c r="E11" s="42">
        <v>125930</v>
      </c>
      <c r="F11" s="43">
        <f>SUM(F13+F20)</f>
        <v>0</v>
      </c>
      <c r="G11" s="43">
        <f>SUM(G13+G20)</f>
        <v>12935</v>
      </c>
      <c r="H11" s="42">
        <f>SUM(E11-F11+G11)</f>
        <v>138865</v>
      </c>
    </row>
    <row r="12" spans="1:8" s="199" customFormat="1" ht="12.75">
      <c r="A12" s="177"/>
      <c r="B12" s="44">
        <v>85212</v>
      </c>
      <c r="C12" s="321"/>
      <c r="D12" s="57" t="s">
        <v>125</v>
      </c>
      <c r="E12" s="320"/>
      <c r="F12" s="322"/>
      <c r="G12" s="322"/>
      <c r="H12" s="45"/>
    </row>
    <row r="13" spans="1:8" s="199" customFormat="1" ht="12.75">
      <c r="A13" s="177"/>
      <c r="B13" s="323"/>
      <c r="C13" s="321"/>
      <c r="D13" s="57" t="s">
        <v>126</v>
      </c>
      <c r="E13" s="45">
        <v>0</v>
      </c>
      <c r="F13" s="46">
        <f>SUM(F14:F17)</f>
        <v>0</v>
      </c>
      <c r="G13" s="46">
        <f>SUM(G14:G17)</f>
        <v>4035</v>
      </c>
      <c r="H13" s="45">
        <f>SUM(E13-F13+G13)</f>
        <v>4035</v>
      </c>
    </row>
    <row r="14" spans="1:8" s="199" customFormat="1" ht="12.75">
      <c r="A14" s="177"/>
      <c r="B14" s="198"/>
      <c r="C14" s="28">
        <v>6310</v>
      </c>
      <c r="D14" s="29" t="s">
        <v>127</v>
      </c>
      <c r="E14" s="48"/>
      <c r="F14" s="49"/>
      <c r="G14" s="49"/>
      <c r="H14" s="48"/>
    </row>
    <row r="15" spans="1:8" s="199" customFormat="1" ht="12.75">
      <c r="A15" s="177"/>
      <c r="B15" s="198"/>
      <c r="C15" s="28"/>
      <c r="D15" s="29" t="s">
        <v>128</v>
      </c>
      <c r="E15" s="48"/>
      <c r="F15" s="49"/>
      <c r="G15" s="49"/>
      <c r="H15" s="48"/>
    </row>
    <row r="16" spans="1:8" s="199" customFormat="1" ht="12.75">
      <c r="A16" s="177"/>
      <c r="B16" s="198"/>
      <c r="C16" s="28"/>
      <c r="D16" s="29" t="s">
        <v>129</v>
      </c>
      <c r="E16" s="48"/>
      <c r="F16" s="49"/>
      <c r="G16" s="49"/>
      <c r="H16" s="48"/>
    </row>
    <row r="17" spans="1:8" s="199" customFormat="1" ht="12.75">
      <c r="A17" s="177"/>
      <c r="B17" s="198"/>
      <c r="C17" s="28"/>
      <c r="D17" s="29" t="s">
        <v>130</v>
      </c>
      <c r="E17" s="48">
        <v>0</v>
      </c>
      <c r="F17" s="49"/>
      <c r="G17" s="49">
        <v>4035</v>
      </c>
      <c r="H17" s="48">
        <f>SUM(E17-F17+G17)</f>
        <v>4035</v>
      </c>
    </row>
    <row r="18" spans="1:8" s="199" customFormat="1" ht="12.75">
      <c r="A18" s="177"/>
      <c r="B18" s="198"/>
      <c r="C18" s="28"/>
      <c r="D18" s="29"/>
      <c r="E18" s="48"/>
      <c r="F18" s="49"/>
      <c r="G18" s="49"/>
      <c r="H18" s="48"/>
    </row>
    <row r="19" spans="1:8" s="47" customFormat="1" ht="12.75">
      <c r="A19" s="134"/>
      <c r="B19" s="44">
        <v>85214</v>
      </c>
      <c r="C19" s="33"/>
      <c r="D19" s="57" t="s">
        <v>84</v>
      </c>
      <c r="E19" s="45"/>
      <c r="F19" s="46"/>
      <c r="G19" s="46"/>
      <c r="H19" s="45"/>
    </row>
    <row r="20" spans="1:8" s="47" customFormat="1" ht="12.75">
      <c r="A20" s="134"/>
      <c r="B20" s="44"/>
      <c r="C20" s="50"/>
      <c r="D20" s="15" t="s">
        <v>85</v>
      </c>
      <c r="E20" s="45">
        <v>60000</v>
      </c>
      <c r="F20" s="46">
        <f>SUM(F21:F24)</f>
        <v>0</v>
      </c>
      <c r="G20" s="46">
        <f>SUM(G21:G24)</f>
        <v>8900</v>
      </c>
      <c r="H20" s="45">
        <f>SUM(E20-F20+G20)</f>
        <v>68900</v>
      </c>
    </row>
    <row r="21" spans="1:8" s="47" customFormat="1" ht="12.75">
      <c r="A21" s="134"/>
      <c r="B21" s="44"/>
      <c r="C21" s="50">
        <v>2010</v>
      </c>
      <c r="D21" s="28" t="s">
        <v>12</v>
      </c>
      <c r="E21" s="48"/>
      <c r="F21" s="49"/>
      <c r="G21" s="53"/>
      <c r="H21" s="48"/>
    </row>
    <row r="22" spans="1:8" s="47" customFormat="1" ht="12.75">
      <c r="A22" s="134"/>
      <c r="B22" s="44"/>
      <c r="C22" s="50"/>
      <c r="D22" s="28" t="s">
        <v>16</v>
      </c>
      <c r="E22" s="48"/>
      <c r="F22" s="49"/>
      <c r="G22" s="53"/>
      <c r="H22" s="48"/>
    </row>
    <row r="23" spans="1:8" s="47" customFormat="1" ht="12.75">
      <c r="A23" s="134"/>
      <c r="B23" s="44"/>
      <c r="C23" s="50"/>
      <c r="D23" s="28" t="s">
        <v>17</v>
      </c>
      <c r="E23" s="48"/>
      <c r="F23" s="49"/>
      <c r="G23" s="53"/>
      <c r="H23" s="48"/>
    </row>
    <row r="24" spans="1:8" s="47" customFormat="1" ht="12.75">
      <c r="A24" s="134"/>
      <c r="B24" s="44"/>
      <c r="C24" s="50"/>
      <c r="D24" s="28" t="s">
        <v>18</v>
      </c>
      <c r="E24" s="48">
        <v>60000</v>
      </c>
      <c r="F24" s="49"/>
      <c r="G24" s="53">
        <v>8900</v>
      </c>
      <c r="H24" s="48">
        <f>SUM(E24-F24+G24)</f>
        <v>68900</v>
      </c>
    </row>
    <row r="25" spans="1:8" s="47" customFormat="1" ht="12.75">
      <c r="A25" s="134"/>
      <c r="B25" s="44"/>
      <c r="C25" s="50"/>
      <c r="D25" s="17"/>
      <c r="E25" s="48"/>
      <c r="F25" s="49"/>
      <c r="G25" s="53"/>
      <c r="H25" s="48"/>
    </row>
    <row r="26" spans="1:8" s="54" customFormat="1" ht="12.75">
      <c r="A26" s="32">
        <v>900</v>
      </c>
      <c r="B26" s="56"/>
      <c r="C26" s="32"/>
      <c r="D26" s="56" t="s">
        <v>15</v>
      </c>
      <c r="E26" s="42">
        <v>0</v>
      </c>
      <c r="F26" s="43">
        <f>SUM(F27)</f>
        <v>0</v>
      </c>
      <c r="G26" s="43">
        <f>SUM(G27)</f>
        <v>42549</v>
      </c>
      <c r="H26" s="42">
        <f aca="true" t="shared" si="0" ref="H26:H31">SUM(E26-F26+G26)</f>
        <v>42549</v>
      </c>
    </row>
    <row r="27" spans="1:8" s="54" customFormat="1" ht="12.75">
      <c r="A27" s="72"/>
      <c r="B27" s="33">
        <v>90015</v>
      </c>
      <c r="C27" s="33"/>
      <c r="D27" s="57" t="s">
        <v>86</v>
      </c>
      <c r="E27" s="45">
        <v>0</v>
      </c>
      <c r="F27" s="46">
        <f>SUM(F28:F31)</f>
        <v>0</v>
      </c>
      <c r="G27" s="46">
        <f>SUM(G28:G31)</f>
        <v>42549</v>
      </c>
      <c r="H27" s="45">
        <f t="shared" si="0"/>
        <v>42549</v>
      </c>
    </row>
    <row r="28" spans="1:8" s="54" customFormat="1" ht="12.75">
      <c r="A28" s="16"/>
      <c r="B28" s="50"/>
      <c r="C28" s="50">
        <v>2010</v>
      </c>
      <c r="D28" s="28" t="s">
        <v>12</v>
      </c>
      <c r="E28" s="48"/>
      <c r="F28" s="49"/>
      <c r="G28" s="53"/>
      <c r="H28" s="48"/>
    </row>
    <row r="29" spans="1:8" s="54" customFormat="1" ht="12.75">
      <c r="A29" s="16"/>
      <c r="B29" s="50"/>
      <c r="C29" s="50"/>
      <c r="D29" s="28" t="s">
        <v>16</v>
      </c>
      <c r="E29" s="48"/>
      <c r="F29" s="49"/>
      <c r="G29" s="53"/>
      <c r="H29" s="48"/>
    </row>
    <row r="30" spans="1:8" s="131" customFormat="1" ht="12.75">
      <c r="A30" s="130"/>
      <c r="B30" s="129"/>
      <c r="C30" s="50"/>
      <c r="D30" s="28" t="s">
        <v>17</v>
      </c>
      <c r="E30" s="48"/>
      <c r="F30" s="49"/>
      <c r="G30" s="53"/>
      <c r="H30" s="48"/>
    </row>
    <row r="31" spans="1:8" s="131" customFormat="1" ht="12.75">
      <c r="A31" s="130"/>
      <c r="B31" s="129"/>
      <c r="C31" s="50"/>
      <c r="D31" s="28" t="s">
        <v>18</v>
      </c>
      <c r="E31" s="48">
        <v>0</v>
      </c>
      <c r="F31" s="49"/>
      <c r="G31" s="53">
        <v>42549</v>
      </c>
      <c r="H31" s="48">
        <f t="shared" si="0"/>
        <v>42549</v>
      </c>
    </row>
    <row r="32" spans="1:8" s="131" customFormat="1" ht="12.75">
      <c r="A32" s="178"/>
      <c r="B32" s="175"/>
      <c r="C32" s="28"/>
      <c r="D32" s="70"/>
      <c r="E32" s="48"/>
      <c r="F32" s="49"/>
      <c r="G32" s="53"/>
      <c r="H32" s="48"/>
    </row>
    <row r="33" spans="1:8" s="22" customFormat="1" ht="13.5" thickBot="1">
      <c r="A33" s="58"/>
      <c r="B33" s="59"/>
      <c r="C33" s="60"/>
      <c r="D33" s="61" t="s">
        <v>13</v>
      </c>
      <c r="E33" s="62">
        <v>8014000</v>
      </c>
      <c r="F33" s="62">
        <f>SUM(F6+F11+F26)</f>
        <v>0</v>
      </c>
      <c r="G33" s="62">
        <f>SUM(G6+G11+G26)</f>
        <v>111928</v>
      </c>
      <c r="H33" s="62">
        <f>SUM(E33-F33+G33)</f>
        <v>8125928</v>
      </c>
    </row>
    <row r="34" ht="13.5" thickTop="1">
      <c r="G34" s="133"/>
    </row>
    <row r="37" ht="12.75">
      <c r="F37" s="65" t="s">
        <v>38</v>
      </c>
    </row>
    <row r="38" ht="12.75">
      <c r="F38" s="80" t="s">
        <v>24</v>
      </c>
    </row>
    <row r="39" ht="12.75">
      <c r="F39" s="65" t="s">
        <v>145</v>
      </c>
    </row>
    <row r="40" spans="6:7" ht="12.75">
      <c r="F40" s="65" t="s">
        <v>37</v>
      </c>
      <c r="G40" s="85"/>
    </row>
    <row r="41" spans="3:7" ht="12.75">
      <c r="C41" s="31"/>
      <c r="E41" s="63"/>
      <c r="G41" s="80"/>
    </row>
    <row r="42" spans="3:8" ht="12.75">
      <c r="C42" s="41"/>
      <c r="D42" s="17"/>
      <c r="E42" s="63"/>
      <c r="F42" s="65"/>
      <c r="G42" s="80"/>
      <c r="H42" s="63"/>
    </row>
    <row r="43" spans="3:8" ht="12.75">
      <c r="C43" s="51"/>
      <c r="D43" s="17"/>
      <c r="E43" s="63"/>
      <c r="F43" s="63"/>
      <c r="G43" s="63"/>
      <c r="H43" s="63"/>
    </row>
    <row r="44" spans="3:8" ht="12.75">
      <c r="C44" s="51"/>
      <c r="D44" s="17"/>
      <c r="G44" s="63"/>
      <c r="H44" s="63"/>
    </row>
    <row r="45" spans="3:8" ht="12.75">
      <c r="C45" s="51"/>
      <c r="D45" s="17"/>
      <c r="E45" s="63"/>
      <c r="F45" s="63"/>
      <c r="G45" s="63"/>
      <c r="H45" s="63"/>
    </row>
    <row r="46" spans="3:8" ht="12.75">
      <c r="C46" s="31"/>
      <c r="E46" s="63"/>
      <c r="F46" s="63"/>
      <c r="G46" s="63"/>
      <c r="H46" s="63"/>
    </row>
    <row r="47" spans="5:8" ht="12.75">
      <c r="E47" s="63"/>
      <c r="F47" s="63"/>
      <c r="G47" s="64"/>
      <c r="H47" s="63"/>
    </row>
    <row r="48" spans="5:8" ht="12.75">
      <c r="E48" s="63"/>
      <c r="F48" s="63"/>
      <c r="H48" s="63"/>
    </row>
    <row r="49" spans="5:8" ht="12.75">
      <c r="E49" s="63"/>
      <c r="F49" s="63"/>
      <c r="G49" s="64"/>
      <c r="H49" s="63"/>
    </row>
    <row r="50" spans="5:8" ht="12.75">
      <c r="E50" s="63"/>
      <c r="F50" s="64"/>
      <c r="G50" s="64"/>
      <c r="H50" s="63"/>
    </row>
    <row r="51" spans="5:8" ht="12.75">
      <c r="E51" s="63"/>
      <c r="F51" s="63"/>
      <c r="G51" s="63"/>
      <c r="H51" s="63"/>
    </row>
    <row r="52" spans="5:8" ht="12.75">
      <c r="E52" s="63"/>
      <c r="F52" s="63"/>
      <c r="G52" s="63"/>
      <c r="H52" s="63"/>
    </row>
    <row r="53" spans="5:8" ht="12.75">
      <c r="E53" s="63"/>
      <c r="F53" s="63"/>
      <c r="G53" s="63"/>
      <c r="H53" s="63"/>
    </row>
    <row r="54" spans="5:8" ht="12.75">
      <c r="E54" s="63"/>
      <c r="F54" s="63"/>
      <c r="G54" s="63"/>
      <c r="H54" s="63"/>
    </row>
    <row r="55" spans="5:8" ht="12.75">
      <c r="E55" s="63"/>
      <c r="F55" s="63"/>
      <c r="G55" s="63"/>
      <c r="H55" s="63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workbookViewId="0" topLeftCell="A21">
      <selection activeCell="J7" sqref="J7"/>
    </sheetView>
  </sheetViews>
  <sheetFormatPr defaultColWidth="9.00390625" defaultRowHeight="12.75"/>
  <cols>
    <col min="1" max="1" width="4.00390625" style="1" customWidth="1"/>
    <col min="2" max="2" width="6.00390625" style="1" customWidth="1"/>
    <col min="3" max="3" width="4.75390625" style="1" customWidth="1"/>
    <col min="4" max="4" width="37.375" style="1" customWidth="1"/>
    <col min="5" max="5" width="8.625" style="37" customWidth="1"/>
    <col min="6" max="7" width="7.125" style="37" customWidth="1"/>
    <col min="8" max="8" width="8.625" style="37" customWidth="1"/>
    <col min="9" max="9" width="6.75390625" style="66" customWidth="1"/>
    <col min="10" max="10" width="7.00390625" style="66" customWidth="1"/>
    <col min="11" max="11" width="6.625" style="66" customWidth="1"/>
    <col min="12" max="12" width="7.75390625" style="0" customWidth="1"/>
  </cols>
  <sheetData>
    <row r="1" ht="12.75">
      <c r="F1" s="37" t="s">
        <v>140</v>
      </c>
    </row>
    <row r="2" spans="4:6" ht="15">
      <c r="D2" s="3" t="s">
        <v>78</v>
      </c>
      <c r="F2" s="37" t="s">
        <v>123</v>
      </c>
    </row>
    <row r="3" ht="15">
      <c r="D3" s="3" t="s">
        <v>21</v>
      </c>
    </row>
    <row r="4" ht="15">
      <c r="D4" s="3"/>
    </row>
    <row r="6" spans="1:8" s="68" customFormat="1" ht="12">
      <c r="A6" s="67" t="s">
        <v>0</v>
      </c>
      <c r="B6" s="67" t="s">
        <v>1</v>
      </c>
      <c r="C6" s="67" t="s">
        <v>2</v>
      </c>
      <c r="D6" s="38" t="s">
        <v>3</v>
      </c>
      <c r="E6" s="333" t="s">
        <v>4</v>
      </c>
      <c r="F6" s="350" t="s">
        <v>5</v>
      </c>
      <c r="G6" s="351" t="s">
        <v>6</v>
      </c>
      <c r="H6" s="350" t="s">
        <v>7</v>
      </c>
    </row>
    <row r="7" spans="1:12" s="66" customFormat="1" ht="12.75">
      <c r="A7" s="69"/>
      <c r="B7" s="69"/>
      <c r="C7" s="69"/>
      <c r="D7" s="70"/>
      <c r="E7" s="334" t="s">
        <v>8</v>
      </c>
      <c r="F7" s="352" t="s">
        <v>9</v>
      </c>
      <c r="G7" s="353" t="s">
        <v>9</v>
      </c>
      <c r="H7" s="352" t="s">
        <v>22</v>
      </c>
      <c r="L7"/>
    </row>
    <row r="8" spans="1:12" s="66" customFormat="1" ht="12.75">
      <c r="A8" s="213" t="s">
        <v>75</v>
      </c>
      <c r="B8" s="213"/>
      <c r="C8" s="157"/>
      <c r="D8" s="214" t="s">
        <v>11</v>
      </c>
      <c r="E8" s="335">
        <v>129830</v>
      </c>
      <c r="F8" s="354">
        <f>SUM(F9)</f>
        <v>0</v>
      </c>
      <c r="G8" s="354">
        <f>SUM(G9)</f>
        <v>14000</v>
      </c>
      <c r="H8" s="355">
        <f>SUM(E8-F8+G8)</f>
        <v>143830</v>
      </c>
      <c r="L8"/>
    </row>
    <row r="9" spans="1:12" s="66" customFormat="1" ht="12.75">
      <c r="A9" s="197"/>
      <c r="B9" s="197" t="s">
        <v>76</v>
      </c>
      <c r="C9" s="158"/>
      <c r="D9" s="202" t="s">
        <v>77</v>
      </c>
      <c r="E9" s="336">
        <v>108000</v>
      </c>
      <c r="F9" s="356">
        <f>SUM(F10)</f>
        <v>0</v>
      </c>
      <c r="G9" s="356">
        <f>SUM(G10)</f>
        <v>14000</v>
      </c>
      <c r="H9" s="357">
        <f>SUM(E9-F9+G9)</f>
        <v>122000</v>
      </c>
      <c r="L9"/>
    </row>
    <row r="10" spans="1:12" s="66" customFormat="1" ht="12.75">
      <c r="A10" s="215"/>
      <c r="B10" s="216"/>
      <c r="C10" s="203">
        <v>6050</v>
      </c>
      <c r="D10" s="74" t="s">
        <v>87</v>
      </c>
      <c r="E10" s="337">
        <v>108000</v>
      </c>
      <c r="F10" s="358"/>
      <c r="G10" s="344">
        <v>14000</v>
      </c>
      <c r="H10" s="359">
        <f>SUM(E10-F10+G10)</f>
        <v>122000</v>
      </c>
      <c r="L10"/>
    </row>
    <row r="11" spans="1:12" s="66" customFormat="1" ht="12.75">
      <c r="A11" s="28"/>
      <c r="B11" s="29"/>
      <c r="C11" s="28"/>
      <c r="D11" s="31"/>
      <c r="E11" s="337"/>
      <c r="F11" s="358"/>
      <c r="G11" s="345"/>
      <c r="H11" s="359"/>
      <c r="L11"/>
    </row>
    <row r="12" spans="1:12" s="71" customFormat="1" ht="12.75">
      <c r="A12" s="20">
        <v>801</v>
      </c>
      <c r="B12" s="56"/>
      <c r="C12" s="32"/>
      <c r="D12" s="21" t="s">
        <v>66</v>
      </c>
      <c r="E12" s="338">
        <v>4250276</v>
      </c>
      <c r="F12" s="355">
        <f>SUM(F13+F16)</f>
        <v>0</v>
      </c>
      <c r="G12" s="355">
        <f>SUM(G13+G16)</f>
        <v>71444</v>
      </c>
      <c r="H12" s="355">
        <f>SUM(E12-F12+G12)</f>
        <v>4321720</v>
      </c>
      <c r="L12" s="22"/>
    </row>
    <row r="13" spans="1:12" s="73" customFormat="1" ht="12.75">
      <c r="A13" s="23"/>
      <c r="B13" s="57">
        <v>80101</v>
      </c>
      <c r="C13" s="33"/>
      <c r="D13" s="24" t="s">
        <v>67</v>
      </c>
      <c r="E13" s="339">
        <v>2350180</v>
      </c>
      <c r="F13" s="357">
        <f>SUM(F14:F14)</f>
        <v>0</v>
      </c>
      <c r="G13" s="357">
        <f>SUM(G14:G14)</f>
        <v>39000</v>
      </c>
      <c r="H13" s="357">
        <f>SUM(E13-F13+G13)</f>
        <v>2389180</v>
      </c>
      <c r="L13" s="25"/>
    </row>
    <row r="14" spans="1:12" s="73" customFormat="1" ht="12.75">
      <c r="A14" s="23"/>
      <c r="B14" s="57"/>
      <c r="C14" s="28">
        <v>4270</v>
      </c>
      <c r="D14" s="31" t="s">
        <v>23</v>
      </c>
      <c r="E14" s="340">
        <v>7000</v>
      </c>
      <c r="F14" s="359"/>
      <c r="G14" s="208">
        <v>39000</v>
      </c>
      <c r="H14" s="359">
        <f>SUM(E14-F14+G14)</f>
        <v>46000</v>
      </c>
      <c r="L14" s="25"/>
    </row>
    <row r="15" spans="1:12" s="73" customFormat="1" ht="12.75">
      <c r="A15" s="23"/>
      <c r="B15" s="57"/>
      <c r="C15" s="28"/>
      <c r="D15" s="31"/>
      <c r="E15" s="340"/>
      <c r="F15" s="359"/>
      <c r="G15" s="208"/>
      <c r="H15" s="359"/>
      <c r="L15" s="25"/>
    </row>
    <row r="16" spans="1:12" s="73" customFormat="1" ht="12.75">
      <c r="A16" s="23"/>
      <c r="B16" s="33">
        <v>80110</v>
      </c>
      <c r="C16" s="203"/>
      <c r="D16" s="217" t="s">
        <v>88</v>
      </c>
      <c r="E16" s="339">
        <v>1037970</v>
      </c>
      <c r="F16" s="357">
        <f>SUM(F17)</f>
        <v>0</v>
      </c>
      <c r="G16" s="357">
        <f>SUM(G17)</f>
        <v>32444</v>
      </c>
      <c r="H16" s="357">
        <f aca="true" t="shared" si="0" ref="H16:H28">SUM(E16-F16+G16)</f>
        <v>1070414</v>
      </c>
      <c r="L16" s="25"/>
    </row>
    <row r="17" spans="1:12" s="73" customFormat="1" ht="12.75">
      <c r="A17" s="23"/>
      <c r="B17" s="57"/>
      <c r="C17" s="28">
        <v>4270</v>
      </c>
      <c r="D17" s="31" t="s">
        <v>23</v>
      </c>
      <c r="E17" s="340">
        <v>2000</v>
      </c>
      <c r="F17" s="359"/>
      <c r="G17" s="208">
        <v>32444</v>
      </c>
      <c r="H17" s="359">
        <f t="shared" si="0"/>
        <v>34444</v>
      </c>
      <c r="L17" s="25"/>
    </row>
    <row r="18" spans="1:12" s="73" customFormat="1" ht="12.75">
      <c r="A18" s="23"/>
      <c r="B18" s="57"/>
      <c r="C18" s="28"/>
      <c r="D18" s="31"/>
      <c r="E18" s="340"/>
      <c r="F18" s="359"/>
      <c r="G18" s="208"/>
      <c r="H18" s="359"/>
      <c r="L18" s="25"/>
    </row>
    <row r="19" spans="1:12" s="73" customFormat="1" ht="12.75">
      <c r="A19" s="177">
        <v>852</v>
      </c>
      <c r="B19" s="198"/>
      <c r="C19" s="32"/>
      <c r="D19" s="56" t="s">
        <v>83</v>
      </c>
      <c r="E19" s="338">
        <v>419350</v>
      </c>
      <c r="F19" s="355">
        <f>SUM(F22+F27)</f>
        <v>0</v>
      </c>
      <c r="G19" s="355">
        <f>SUM(G22+G27)</f>
        <v>12935</v>
      </c>
      <c r="H19" s="355">
        <f t="shared" si="0"/>
        <v>432285</v>
      </c>
      <c r="L19" s="25"/>
    </row>
    <row r="20" spans="1:12" s="73" customFormat="1" ht="12.75">
      <c r="A20" s="177"/>
      <c r="B20" s="44">
        <v>85212</v>
      </c>
      <c r="C20" s="321"/>
      <c r="D20" s="57" t="s">
        <v>131</v>
      </c>
      <c r="E20" s="338"/>
      <c r="F20" s="355"/>
      <c r="G20" s="287"/>
      <c r="H20" s="357"/>
      <c r="L20" s="25"/>
    </row>
    <row r="21" spans="1:12" s="73" customFormat="1" ht="12.75">
      <c r="A21" s="177"/>
      <c r="B21" s="323"/>
      <c r="C21" s="321"/>
      <c r="D21" s="57" t="s">
        <v>132</v>
      </c>
      <c r="E21" s="338"/>
      <c r="F21" s="355"/>
      <c r="G21" s="287"/>
      <c r="H21" s="357"/>
      <c r="L21" s="25"/>
    </row>
    <row r="22" spans="1:12" s="73" customFormat="1" ht="12.75">
      <c r="A22" s="177"/>
      <c r="B22" s="198"/>
      <c r="C22" s="32"/>
      <c r="D22" s="57" t="s">
        <v>133</v>
      </c>
      <c r="E22" s="339">
        <v>0</v>
      </c>
      <c r="F22" s="357">
        <f>SUM(F24)</f>
        <v>0</v>
      </c>
      <c r="G22" s="357">
        <f>SUM(G24)</f>
        <v>4035</v>
      </c>
      <c r="H22" s="357">
        <f t="shared" si="0"/>
        <v>4035</v>
      </c>
      <c r="L22" s="25"/>
    </row>
    <row r="23" spans="1:12" s="73" customFormat="1" ht="12.75">
      <c r="A23" s="177"/>
      <c r="B23" s="198"/>
      <c r="C23" s="28">
        <v>6060</v>
      </c>
      <c r="D23" s="29" t="s">
        <v>134</v>
      </c>
      <c r="E23" s="340"/>
      <c r="F23" s="359"/>
      <c r="G23" s="208"/>
      <c r="H23" s="357"/>
      <c r="L23" s="25"/>
    </row>
    <row r="24" spans="1:12" s="73" customFormat="1" ht="12.75">
      <c r="A24" s="177"/>
      <c r="B24" s="198"/>
      <c r="C24" s="28"/>
      <c r="D24" s="29" t="s">
        <v>135</v>
      </c>
      <c r="E24" s="340">
        <v>0</v>
      </c>
      <c r="F24" s="359"/>
      <c r="G24" s="208">
        <v>4035</v>
      </c>
      <c r="H24" s="359">
        <f t="shared" si="0"/>
        <v>4035</v>
      </c>
      <c r="K24" s="66"/>
      <c r="L24" s="25"/>
    </row>
    <row r="25" spans="1:12" s="73" customFormat="1" ht="12.75">
      <c r="A25" s="177"/>
      <c r="B25" s="198"/>
      <c r="C25" s="28"/>
      <c r="D25" s="29"/>
      <c r="E25" s="340"/>
      <c r="F25" s="359"/>
      <c r="G25" s="208"/>
      <c r="H25" s="359"/>
      <c r="K25" s="66"/>
      <c r="L25" s="25"/>
    </row>
    <row r="26" spans="1:12" s="73" customFormat="1" ht="12.75">
      <c r="A26" s="134"/>
      <c r="B26" s="44">
        <v>85214</v>
      </c>
      <c r="C26" s="33"/>
      <c r="D26" s="57" t="s">
        <v>84</v>
      </c>
      <c r="E26" s="339"/>
      <c r="F26" s="357"/>
      <c r="G26" s="346"/>
      <c r="H26" s="357"/>
      <c r="L26" s="25"/>
    </row>
    <row r="27" spans="1:12" s="73" customFormat="1" ht="12.75">
      <c r="A27" s="134"/>
      <c r="B27" s="44"/>
      <c r="C27" s="50"/>
      <c r="D27" s="15" t="s">
        <v>85</v>
      </c>
      <c r="E27" s="339">
        <v>119000</v>
      </c>
      <c r="F27" s="357">
        <f>SUM(F28)</f>
        <v>0</v>
      </c>
      <c r="G27" s="357">
        <f>SUM(G28)</f>
        <v>8900</v>
      </c>
      <c r="H27" s="357">
        <f t="shared" si="0"/>
        <v>127900</v>
      </c>
      <c r="L27" s="25"/>
    </row>
    <row r="28" spans="1:12" s="73" customFormat="1" ht="12.75">
      <c r="A28" s="23"/>
      <c r="B28" s="57"/>
      <c r="C28" s="28">
        <v>3110</v>
      </c>
      <c r="D28" s="17" t="s">
        <v>39</v>
      </c>
      <c r="E28" s="340">
        <v>109000</v>
      </c>
      <c r="F28" s="359"/>
      <c r="G28" s="208">
        <v>8900</v>
      </c>
      <c r="H28" s="359">
        <f t="shared" si="0"/>
        <v>117900</v>
      </c>
      <c r="L28" s="25"/>
    </row>
    <row r="29" spans="1:12" s="73" customFormat="1" ht="12.75">
      <c r="A29" s="23"/>
      <c r="B29" s="57"/>
      <c r="C29" s="28"/>
      <c r="D29" s="31"/>
      <c r="E29" s="340"/>
      <c r="F29" s="359"/>
      <c r="G29" s="208"/>
      <c r="H29" s="359"/>
      <c r="L29" s="25"/>
    </row>
    <row r="30" spans="1:12" s="34" customFormat="1" ht="12.75">
      <c r="A30" s="32">
        <v>900</v>
      </c>
      <c r="B30" s="56"/>
      <c r="C30" s="32"/>
      <c r="D30" s="56" t="s">
        <v>15</v>
      </c>
      <c r="E30" s="341">
        <v>4005099</v>
      </c>
      <c r="F30" s="355">
        <f>SUM(F31)</f>
        <v>29000</v>
      </c>
      <c r="G30" s="355">
        <f>SUM(G31)</f>
        <v>42549</v>
      </c>
      <c r="H30" s="355">
        <f>SUM(E30-F30+G30)</f>
        <v>4018648</v>
      </c>
      <c r="I30" s="66"/>
      <c r="J30" s="66"/>
      <c r="K30" s="66"/>
      <c r="L30" s="22"/>
    </row>
    <row r="31" spans="1:11" s="22" customFormat="1" ht="12.75">
      <c r="A31" s="72"/>
      <c r="B31" s="33">
        <v>90015</v>
      </c>
      <c r="C31" s="33"/>
      <c r="D31" s="57" t="s">
        <v>86</v>
      </c>
      <c r="E31" s="342">
        <v>176000</v>
      </c>
      <c r="F31" s="357">
        <f>SUM(F32:F33)</f>
        <v>29000</v>
      </c>
      <c r="G31" s="357">
        <f>SUM(G32:G33)</f>
        <v>42549</v>
      </c>
      <c r="H31" s="357">
        <f>SUM(E31-F31+G31)</f>
        <v>189549</v>
      </c>
      <c r="I31" s="71"/>
      <c r="J31" s="71"/>
      <c r="K31" s="71"/>
    </row>
    <row r="32" spans="1:11" s="22" customFormat="1" ht="12.75">
      <c r="A32" s="33"/>
      <c r="B32" s="57"/>
      <c r="C32" s="203">
        <v>4260</v>
      </c>
      <c r="D32" s="29" t="s">
        <v>59</v>
      </c>
      <c r="E32" s="343">
        <v>134000</v>
      </c>
      <c r="F32" s="359">
        <v>29000</v>
      </c>
      <c r="G32" s="359">
        <v>37225</v>
      </c>
      <c r="H32" s="359">
        <f>SUM(E32-F32+G32)</f>
        <v>142225</v>
      </c>
      <c r="I32" s="71"/>
      <c r="J32" s="71"/>
      <c r="K32" s="71"/>
    </row>
    <row r="33" spans="1:11" s="22" customFormat="1" ht="12.75">
      <c r="A33" s="32"/>
      <c r="B33" s="56"/>
      <c r="C33" s="28">
        <v>4300</v>
      </c>
      <c r="D33" s="31" t="s">
        <v>36</v>
      </c>
      <c r="E33" s="343">
        <v>33000</v>
      </c>
      <c r="F33" s="359"/>
      <c r="G33" s="359">
        <v>5324</v>
      </c>
      <c r="H33" s="359">
        <f>SUM(E33-F33+G33)</f>
        <v>38324</v>
      </c>
      <c r="I33" s="71"/>
      <c r="J33" s="71"/>
      <c r="K33" s="71"/>
    </row>
    <row r="34" spans="1:11" s="22" customFormat="1" ht="12.75">
      <c r="A34" s="32"/>
      <c r="B34" s="56"/>
      <c r="C34" s="28"/>
      <c r="D34" s="31"/>
      <c r="E34" s="343"/>
      <c r="F34" s="359"/>
      <c r="G34" s="359"/>
      <c r="H34" s="357"/>
      <c r="I34" s="71"/>
      <c r="J34" s="71"/>
      <c r="K34" s="71"/>
    </row>
    <row r="35" spans="1:11" s="22" customFormat="1" ht="13.5" thickBot="1">
      <c r="A35" s="81"/>
      <c r="B35" s="204"/>
      <c r="C35" s="82"/>
      <c r="D35" s="83" t="s">
        <v>13</v>
      </c>
      <c r="E35" s="331">
        <v>11211400</v>
      </c>
      <c r="F35" s="332">
        <f>SUM(F8+F12+F19+F30)</f>
        <v>29000</v>
      </c>
      <c r="G35" s="332">
        <f>SUM(G8+G12+G19+G30)</f>
        <v>140928</v>
      </c>
      <c r="H35" s="332">
        <f>SUM(E35-F35+G35)</f>
        <v>11323328</v>
      </c>
      <c r="I35" s="71"/>
      <c r="J35" s="71"/>
      <c r="K35" s="71"/>
    </row>
    <row r="36" spans="1:11" s="22" customFormat="1" ht="12.75">
      <c r="A36" s="21"/>
      <c r="B36" s="21"/>
      <c r="C36" s="21"/>
      <c r="D36" s="21"/>
      <c r="E36" s="287"/>
      <c r="F36" s="287"/>
      <c r="G36" s="287"/>
      <c r="H36" s="287"/>
      <c r="I36" s="71"/>
      <c r="J36" s="71"/>
      <c r="K36" s="71"/>
    </row>
    <row r="37" spans="1:11" s="22" customFormat="1" ht="12.75">
      <c r="A37" s="21"/>
      <c r="B37" s="21"/>
      <c r="C37" s="21"/>
      <c r="D37" s="21"/>
      <c r="E37" s="344"/>
      <c r="F37" s="71"/>
      <c r="G37" s="71"/>
      <c r="H37" s="287"/>
      <c r="I37" s="71"/>
      <c r="J37" s="71"/>
      <c r="K37" s="71"/>
    </row>
    <row r="38" spans="1:11" s="22" customFormat="1" ht="12.75">
      <c r="A38" s="21"/>
      <c r="B38" s="21"/>
      <c r="C38" s="21"/>
      <c r="D38" s="21"/>
      <c r="E38" s="344"/>
      <c r="F38" s="71"/>
      <c r="G38" s="71"/>
      <c r="H38" s="287"/>
      <c r="I38" s="71"/>
      <c r="J38" s="71"/>
      <c r="K38" s="71"/>
    </row>
    <row r="39" spans="1:11" s="22" customFormat="1" ht="12.75">
      <c r="A39" s="21"/>
      <c r="B39" s="21"/>
      <c r="C39" s="21"/>
      <c r="D39" s="21"/>
      <c r="E39" s="344"/>
      <c r="F39" s="71"/>
      <c r="G39" s="71"/>
      <c r="H39" s="287"/>
      <c r="I39" s="71"/>
      <c r="J39" s="71"/>
      <c r="K39" s="71"/>
    </row>
    <row r="40" spans="1:11" s="22" customFormat="1" ht="12.75">
      <c r="A40" s="21"/>
      <c r="B40" s="21"/>
      <c r="C40" s="21"/>
      <c r="D40" s="21"/>
      <c r="E40" s="287"/>
      <c r="F40" s="37" t="s">
        <v>38</v>
      </c>
      <c r="G40" s="208"/>
      <c r="H40" s="287"/>
      <c r="I40" s="71"/>
      <c r="J40" s="71"/>
      <c r="K40" s="71"/>
    </row>
    <row r="41" spans="1:11" s="22" customFormat="1" ht="12.75">
      <c r="A41" s="21"/>
      <c r="B41" s="21"/>
      <c r="C41" s="21"/>
      <c r="D41" s="21"/>
      <c r="E41" s="287"/>
      <c r="F41" s="208" t="s">
        <v>24</v>
      </c>
      <c r="G41" s="2"/>
      <c r="H41" s="287"/>
      <c r="I41" s="71"/>
      <c r="J41" s="71"/>
      <c r="K41" s="71"/>
    </row>
    <row r="42" spans="1:8" ht="12.75">
      <c r="A42" s="31"/>
      <c r="B42" s="31"/>
      <c r="C42" s="31"/>
      <c r="D42" s="31"/>
      <c r="E42" s="208"/>
      <c r="F42" s="37" t="s">
        <v>146</v>
      </c>
      <c r="G42" s="208"/>
      <c r="H42" s="208"/>
    </row>
    <row r="43" spans="1:8" ht="12.75">
      <c r="A43" s="31"/>
      <c r="B43" s="31"/>
      <c r="C43" s="31"/>
      <c r="D43" s="31"/>
      <c r="E43" s="208"/>
      <c r="F43" s="37" t="s">
        <v>37</v>
      </c>
      <c r="G43" s="287"/>
      <c r="H43" s="208"/>
    </row>
    <row r="44" spans="1:8" ht="12.75">
      <c r="A44" s="31"/>
      <c r="B44" s="31"/>
      <c r="C44" s="31"/>
      <c r="D44" s="31"/>
      <c r="E44" s="208"/>
      <c r="H44" s="208"/>
    </row>
    <row r="81" spans="1:8" ht="12.75">
      <c r="A81" s="31"/>
      <c r="B81" s="31"/>
      <c r="C81" s="31"/>
      <c r="D81" s="31"/>
      <c r="E81" s="208"/>
      <c r="F81" s="208"/>
      <c r="G81" s="208"/>
      <c r="H81" s="208"/>
    </row>
    <row r="82" spans="1:8" ht="12.75">
      <c r="A82" s="31"/>
      <c r="B82" s="31"/>
      <c r="C82" s="31"/>
      <c r="D82" s="31"/>
      <c r="E82" s="208"/>
      <c r="F82" s="208"/>
      <c r="G82" s="208"/>
      <c r="H82" s="208"/>
    </row>
    <row r="83" spans="1:8" ht="12.75">
      <c r="A83" s="31"/>
      <c r="B83" s="31"/>
      <c r="C83" s="31"/>
      <c r="D83" s="31"/>
      <c r="E83" s="208"/>
      <c r="F83" s="208"/>
      <c r="G83" s="208"/>
      <c r="H83" s="208"/>
    </row>
    <row r="84" spans="1:8" ht="15">
      <c r="A84" s="31"/>
      <c r="B84" s="31"/>
      <c r="C84" s="31"/>
      <c r="D84" s="209"/>
      <c r="E84" s="208"/>
      <c r="F84" s="208"/>
      <c r="G84" s="208"/>
      <c r="H84" s="208"/>
    </row>
    <row r="85" spans="1:8" ht="15">
      <c r="A85" s="31"/>
      <c r="B85" s="31"/>
      <c r="C85" s="31"/>
      <c r="D85" s="209"/>
      <c r="E85" s="208"/>
      <c r="F85" s="208"/>
      <c r="G85" s="208"/>
      <c r="H85" s="208"/>
    </row>
    <row r="86" spans="1:8" ht="15">
      <c r="A86" s="31"/>
      <c r="B86" s="31"/>
      <c r="C86" s="31"/>
      <c r="D86" s="209"/>
      <c r="E86" s="208"/>
      <c r="F86" s="208"/>
      <c r="G86" s="208"/>
      <c r="H86" s="208"/>
    </row>
    <row r="87" spans="1:8" ht="12.75">
      <c r="A87" s="31"/>
      <c r="B87" s="31"/>
      <c r="C87" s="31"/>
      <c r="D87" s="31"/>
      <c r="E87" s="208"/>
      <c r="F87" s="208"/>
      <c r="G87" s="208"/>
      <c r="H87" s="208"/>
    </row>
    <row r="88" spans="1:8" ht="12.75">
      <c r="A88" s="41"/>
      <c r="B88" s="41"/>
      <c r="C88" s="41"/>
      <c r="D88" s="41"/>
      <c r="E88" s="345"/>
      <c r="F88" s="345"/>
      <c r="G88" s="345"/>
      <c r="H88" s="345"/>
    </row>
    <row r="89" spans="1:8" ht="12.75">
      <c r="A89" s="31"/>
      <c r="B89" s="31"/>
      <c r="C89" s="31"/>
      <c r="D89" s="31"/>
      <c r="E89" s="345"/>
      <c r="F89" s="345"/>
      <c r="G89" s="345"/>
      <c r="H89" s="345"/>
    </row>
    <row r="90" spans="1:8" ht="12.75">
      <c r="A90" s="21"/>
      <c r="B90" s="21"/>
      <c r="C90" s="21"/>
      <c r="D90" s="99"/>
      <c r="E90" s="287"/>
      <c r="F90" s="287"/>
      <c r="G90" s="287"/>
      <c r="H90" s="287"/>
    </row>
    <row r="91" spans="1:8" ht="12.75">
      <c r="A91" s="124"/>
      <c r="B91" s="24"/>
      <c r="C91" s="24"/>
      <c r="D91" s="24"/>
      <c r="E91" s="346"/>
      <c r="F91" s="346"/>
      <c r="G91" s="346"/>
      <c r="H91" s="346"/>
    </row>
    <row r="92" spans="1:8" ht="12.75">
      <c r="A92" s="124"/>
      <c r="B92" s="24"/>
      <c r="C92" s="31"/>
      <c r="D92" s="31"/>
      <c r="E92" s="347"/>
      <c r="F92" s="208"/>
      <c r="G92" s="208"/>
      <c r="H92" s="208"/>
    </row>
    <row r="93" spans="1:8" ht="12.75">
      <c r="A93" s="124"/>
      <c r="B93" s="24"/>
      <c r="C93" s="31"/>
      <c r="D93" s="31"/>
      <c r="E93" s="347"/>
      <c r="F93" s="208"/>
      <c r="G93" s="208"/>
      <c r="H93" s="208"/>
    </row>
    <row r="94" spans="1:8" ht="12.75">
      <c r="A94" s="210"/>
      <c r="B94" s="41"/>
      <c r="C94" s="51"/>
      <c r="D94" s="14"/>
      <c r="E94" s="348"/>
      <c r="F94" s="287"/>
      <c r="G94" s="287"/>
      <c r="H94" s="287"/>
    </row>
    <row r="95" spans="1:8" ht="12.75">
      <c r="A95" s="210"/>
      <c r="B95" s="41"/>
      <c r="C95" s="51"/>
      <c r="D95" s="14"/>
      <c r="E95" s="348"/>
      <c r="F95" s="287"/>
      <c r="G95" s="287"/>
      <c r="H95" s="287"/>
    </row>
    <row r="96" spans="1:8" ht="12.75">
      <c r="A96" s="211"/>
      <c r="B96" s="15"/>
      <c r="C96" s="15"/>
      <c r="D96" s="15"/>
      <c r="E96" s="349"/>
      <c r="F96" s="346"/>
      <c r="G96" s="346"/>
      <c r="H96" s="346"/>
    </row>
    <row r="97" spans="1:8" ht="12.75">
      <c r="A97" s="181"/>
      <c r="B97" s="41"/>
      <c r="C97" s="31"/>
      <c r="D97" s="31"/>
      <c r="E97" s="347"/>
      <c r="F97" s="208"/>
      <c r="G97" s="208"/>
      <c r="H97" s="208"/>
    </row>
    <row r="98" spans="1:8" ht="12.75">
      <c r="A98" s="181"/>
      <c r="B98" s="41"/>
      <c r="C98" s="41"/>
      <c r="D98" s="17"/>
      <c r="E98" s="347"/>
      <c r="F98" s="208"/>
      <c r="G98" s="208"/>
      <c r="H98" s="208"/>
    </row>
    <row r="99" spans="1:8" ht="12.75">
      <c r="A99" s="210"/>
      <c r="B99" s="41"/>
      <c r="C99" s="31"/>
      <c r="D99" s="21"/>
      <c r="E99" s="347"/>
      <c r="F99" s="208"/>
      <c r="G99" s="208"/>
      <c r="H99" s="208"/>
    </row>
    <row r="100" spans="1:8" ht="12.75">
      <c r="A100" s="210"/>
      <c r="B100" s="41"/>
      <c r="C100" s="31"/>
      <c r="D100" s="21"/>
      <c r="E100" s="348"/>
      <c r="F100" s="287"/>
      <c r="G100" s="287"/>
      <c r="H100" s="287"/>
    </row>
    <row r="101" spans="1:8" ht="12.75">
      <c r="A101" s="210"/>
      <c r="B101" s="41"/>
      <c r="C101" s="31"/>
      <c r="D101" s="21"/>
      <c r="E101" s="348"/>
      <c r="F101" s="287"/>
      <c r="G101" s="287"/>
      <c r="H101" s="287"/>
    </row>
    <row r="102" spans="1:8" ht="12.75">
      <c r="A102" s="212"/>
      <c r="B102" s="128"/>
      <c r="C102" s="24"/>
      <c r="D102" s="24"/>
      <c r="E102" s="349"/>
      <c r="F102" s="346"/>
      <c r="G102" s="346"/>
      <c r="H102" s="346"/>
    </row>
    <row r="103" spans="1:8" ht="12.75">
      <c r="A103" s="124"/>
      <c r="B103" s="24"/>
      <c r="C103" s="31"/>
      <c r="D103" s="31"/>
      <c r="E103" s="347"/>
      <c r="F103" s="208"/>
      <c r="G103" s="208"/>
      <c r="H103" s="208"/>
    </row>
    <row r="104" spans="1:8" ht="12.75">
      <c r="A104" s="124"/>
      <c r="B104" s="24"/>
      <c r="C104" s="31"/>
      <c r="D104" s="31"/>
      <c r="E104" s="347"/>
      <c r="F104" s="208"/>
      <c r="G104" s="208"/>
      <c r="H104" s="208"/>
    </row>
    <row r="105" spans="1:8" ht="12.75">
      <c r="A105" s="99"/>
      <c r="B105" s="21"/>
      <c r="C105" s="21"/>
      <c r="D105" s="21"/>
      <c r="E105" s="348"/>
      <c r="F105" s="287"/>
      <c r="G105" s="287"/>
      <c r="H105" s="287"/>
    </row>
    <row r="106" spans="1:8" ht="12.75">
      <c r="A106" s="124"/>
      <c r="B106" s="24"/>
      <c r="C106" s="24"/>
      <c r="D106" s="24"/>
      <c r="E106" s="349"/>
      <c r="F106" s="346"/>
      <c r="G106" s="346"/>
      <c r="H106" s="346"/>
    </row>
    <row r="107" spans="1:8" ht="12.75">
      <c r="A107" s="123"/>
      <c r="B107" s="31"/>
      <c r="C107" s="31"/>
      <c r="D107" s="31"/>
      <c r="E107" s="347"/>
      <c r="F107" s="208"/>
      <c r="G107" s="208"/>
      <c r="H107" s="208"/>
    </row>
    <row r="108" spans="1:8" ht="12.75">
      <c r="A108" s="123"/>
      <c r="B108" s="31"/>
      <c r="C108" s="31"/>
      <c r="D108" s="31"/>
      <c r="E108" s="347"/>
      <c r="F108" s="208"/>
      <c r="G108" s="208"/>
      <c r="H108" s="208"/>
    </row>
    <row r="109" spans="1:8" ht="12.75">
      <c r="A109" s="124"/>
      <c r="B109" s="24"/>
      <c r="C109" s="24"/>
      <c r="D109" s="24"/>
      <c r="E109" s="349"/>
      <c r="F109" s="346"/>
      <c r="G109" s="346"/>
      <c r="H109" s="346"/>
    </row>
    <row r="110" spans="1:8" ht="12.75">
      <c r="A110" s="123"/>
      <c r="B110" s="31"/>
      <c r="C110" s="31"/>
      <c r="D110" s="31"/>
      <c r="E110" s="347"/>
      <c r="F110" s="208"/>
      <c r="G110" s="208"/>
      <c r="H110" s="208"/>
    </row>
    <row r="111" spans="1:8" ht="12.75">
      <c r="A111" s="123"/>
      <c r="B111" s="31"/>
      <c r="C111" s="31"/>
      <c r="D111" s="31"/>
      <c r="E111" s="347"/>
      <c r="F111" s="208"/>
      <c r="G111" s="208"/>
      <c r="H111" s="208"/>
    </row>
    <row r="112" spans="1:8" ht="12.75">
      <c r="A112" s="21"/>
      <c r="B112" s="21"/>
      <c r="C112" s="21"/>
      <c r="D112" s="21"/>
      <c r="E112" s="208"/>
      <c r="F112" s="208"/>
      <c r="G112" s="208"/>
      <c r="H112" s="208"/>
    </row>
    <row r="113" spans="1:8" ht="12.75">
      <c r="A113" s="21"/>
      <c r="B113" s="21"/>
      <c r="C113" s="21"/>
      <c r="D113" s="21"/>
      <c r="E113" s="287"/>
      <c r="F113" s="287"/>
      <c r="G113" s="287"/>
      <c r="H113" s="287"/>
    </row>
    <row r="114" spans="1:8" ht="12.75">
      <c r="A114" s="24"/>
      <c r="B114" s="24"/>
      <c r="C114" s="24"/>
      <c r="D114" s="24"/>
      <c r="E114" s="346"/>
      <c r="F114" s="346"/>
      <c r="G114" s="346"/>
      <c r="H114" s="346"/>
    </row>
    <row r="115" spans="1:8" ht="12.75">
      <c r="A115" s="24"/>
      <c r="B115" s="24"/>
      <c r="C115" s="31"/>
      <c r="D115" s="31"/>
      <c r="E115" s="208"/>
      <c r="F115" s="208"/>
      <c r="G115" s="208"/>
      <c r="H115" s="208"/>
    </row>
    <row r="116" spans="1:8" ht="12.75">
      <c r="A116" s="24"/>
      <c r="B116" s="24"/>
      <c r="C116" s="31"/>
      <c r="D116" s="31"/>
      <c r="E116" s="208"/>
      <c r="F116" s="208"/>
      <c r="G116" s="208"/>
      <c r="H116" s="208"/>
    </row>
    <row r="117" spans="1:8" ht="12.75">
      <c r="A117" s="24"/>
      <c r="B117" s="24"/>
      <c r="C117" s="31"/>
      <c r="D117" s="31"/>
      <c r="E117" s="208"/>
      <c r="F117" s="208"/>
      <c r="G117" s="208"/>
      <c r="H117" s="208"/>
    </row>
    <row r="118" spans="1:8" ht="12.75">
      <c r="A118" s="24"/>
      <c r="B118" s="24"/>
      <c r="C118" s="31"/>
      <c r="D118" s="31"/>
      <c r="E118" s="208"/>
      <c r="F118" s="208"/>
      <c r="G118" s="208"/>
      <c r="H118" s="208"/>
    </row>
    <row r="119" spans="1:8" ht="12.75">
      <c r="A119" s="24"/>
      <c r="B119" s="24"/>
      <c r="C119" s="31"/>
      <c r="D119" s="31"/>
      <c r="E119" s="208"/>
      <c r="F119" s="208"/>
      <c r="G119" s="208"/>
      <c r="H119" s="208"/>
    </row>
    <row r="120" spans="1:8" ht="12.75">
      <c r="A120" s="24"/>
      <c r="B120" s="24"/>
      <c r="C120" s="24"/>
      <c r="D120" s="24"/>
      <c r="E120" s="346"/>
      <c r="F120" s="346"/>
      <c r="G120" s="346"/>
      <c r="H120" s="346"/>
    </row>
    <row r="121" spans="1:8" ht="12.75">
      <c r="A121" s="24"/>
      <c r="B121" s="24"/>
      <c r="C121" s="31"/>
      <c r="D121" s="31"/>
      <c r="E121" s="208"/>
      <c r="F121" s="208"/>
      <c r="G121" s="208"/>
      <c r="H121" s="208"/>
    </row>
    <row r="122" spans="1:8" ht="12.75">
      <c r="A122" s="24"/>
      <c r="B122" s="24"/>
      <c r="C122" s="31"/>
      <c r="D122" s="31"/>
      <c r="E122" s="208"/>
      <c r="F122" s="208"/>
      <c r="G122" s="208"/>
      <c r="H122" s="208"/>
    </row>
    <row r="123" spans="1:8" ht="12.75">
      <c r="A123" s="21"/>
      <c r="B123" s="21"/>
      <c r="C123" s="21"/>
      <c r="D123" s="21"/>
      <c r="E123" s="287"/>
      <c r="F123" s="287"/>
      <c r="G123" s="287"/>
      <c r="H123" s="287"/>
    </row>
    <row r="124" spans="1:8" ht="12.75">
      <c r="A124" s="24"/>
      <c r="B124" s="24"/>
      <c r="C124" s="24"/>
      <c r="D124" s="24"/>
      <c r="E124" s="346"/>
      <c r="F124" s="346"/>
      <c r="G124" s="346"/>
      <c r="H124" s="346"/>
    </row>
    <row r="125" spans="1:8" ht="12.75">
      <c r="A125" s="24"/>
      <c r="B125" s="24"/>
      <c r="C125" s="31"/>
      <c r="D125" s="31"/>
      <c r="E125" s="208"/>
      <c r="F125" s="208"/>
      <c r="G125" s="208"/>
      <c r="H125" s="208"/>
    </row>
    <row r="126" spans="1:8" ht="12.75">
      <c r="A126" s="24"/>
      <c r="B126" s="24"/>
      <c r="C126" s="31"/>
      <c r="D126" s="31"/>
      <c r="E126" s="208"/>
      <c r="F126" s="208"/>
      <c r="G126" s="208"/>
      <c r="H126" s="208"/>
    </row>
    <row r="127" spans="1:8" ht="12.75">
      <c r="A127" s="24"/>
      <c r="B127" s="24"/>
      <c r="C127" s="24"/>
      <c r="D127" s="24"/>
      <c r="E127" s="346"/>
      <c r="F127" s="346"/>
      <c r="G127" s="346"/>
      <c r="H127" s="346"/>
    </row>
    <row r="128" spans="1:8" ht="12.75">
      <c r="A128" s="24"/>
      <c r="B128" s="24"/>
      <c r="C128" s="31"/>
      <c r="D128" s="31"/>
      <c r="E128" s="208"/>
      <c r="F128" s="208"/>
      <c r="G128" s="208"/>
      <c r="H128" s="208"/>
    </row>
    <row r="129" spans="1:8" ht="12.75">
      <c r="A129" s="24"/>
      <c r="B129" s="24"/>
      <c r="C129" s="31"/>
      <c r="D129" s="31"/>
      <c r="E129" s="208"/>
      <c r="F129" s="208"/>
      <c r="G129" s="208"/>
      <c r="H129" s="208"/>
    </row>
    <row r="130" spans="1:8" ht="12.75">
      <c r="A130" s="24"/>
      <c r="B130" s="24"/>
      <c r="C130" s="24"/>
      <c r="D130" s="24"/>
      <c r="E130" s="346"/>
      <c r="F130" s="346"/>
      <c r="G130" s="346"/>
      <c r="H130" s="346"/>
    </row>
    <row r="131" spans="1:8" ht="12.75">
      <c r="A131" s="24"/>
      <c r="B131" s="24"/>
      <c r="C131" s="31"/>
      <c r="D131" s="31"/>
      <c r="E131" s="208"/>
      <c r="F131" s="208"/>
      <c r="G131" s="208"/>
      <c r="H131" s="208"/>
    </row>
    <row r="132" spans="1:8" ht="12.75">
      <c r="A132" s="24"/>
      <c r="B132" s="24"/>
      <c r="C132" s="31"/>
      <c r="D132" s="31"/>
      <c r="E132" s="208"/>
      <c r="F132" s="208"/>
      <c r="G132" s="208"/>
      <c r="H132" s="208"/>
    </row>
    <row r="133" spans="1:8" ht="12.75">
      <c r="A133" s="21"/>
      <c r="B133" s="21"/>
      <c r="C133" s="21"/>
      <c r="D133" s="21"/>
      <c r="E133" s="287"/>
      <c r="F133" s="287"/>
      <c r="G133" s="287"/>
      <c r="H133" s="287"/>
    </row>
    <row r="134" spans="1:8" ht="12.75">
      <c r="A134" s="21"/>
      <c r="B134" s="21"/>
      <c r="C134" s="21"/>
      <c r="D134" s="21"/>
      <c r="E134" s="287"/>
      <c r="F134" s="208"/>
      <c r="G134" s="208"/>
      <c r="H134" s="287"/>
    </row>
    <row r="135" spans="1:8" ht="12.75">
      <c r="A135" s="21"/>
      <c r="B135" s="21"/>
      <c r="C135" s="21"/>
      <c r="D135" s="21"/>
      <c r="E135" s="344"/>
      <c r="F135" s="208"/>
      <c r="G135" s="153"/>
      <c r="H135" s="287"/>
    </row>
    <row r="136" spans="1:8" ht="12.75">
      <c r="A136" s="21"/>
      <c r="B136" s="21"/>
      <c r="C136" s="21"/>
      <c r="D136" s="21"/>
      <c r="E136" s="344"/>
      <c r="F136" s="208"/>
      <c r="G136" s="208"/>
      <c r="H136" s="287"/>
    </row>
    <row r="137" spans="1:8" ht="12.75">
      <c r="A137" s="21"/>
      <c r="B137" s="21"/>
      <c r="C137" s="21"/>
      <c r="D137" s="21"/>
      <c r="E137" s="344"/>
      <c r="F137" s="208"/>
      <c r="G137" s="287"/>
      <c r="H137" s="287"/>
    </row>
    <row r="138" spans="1:8" ht="12.75">
      <c r="A138" s="21"/>
      <c r="B138" s="21"/>
      <c r="C138" s="21"/>
      <c r="D138" s="21"/>
      <c r="E138" s="287"/>
      <c r="F138" s="208"/>
      <c r="G138" s="208"/>
      <c r="H138" s="287"/>
    </row>
    <row r="139" spans="1:8" ht="12.75">
      <c r="A139" s="21"/>
      <c r="B139" s="21"/>
      <c r="C139" s="21"/>
      <c r="D139" s="21"/>
      <c r="E139" s="287"/>
      <c r="F139" s="208"/>
      <c r="G139" s="208"/>
      <c r="H139" s="287"/>
    </row>
    <row r="140" spans="1:8" ht="12.75">
      <c r="A140" s="31"/>
      <c r="B140" s="31"/>
      <c r="C140" s="31"/>
      <c r="D140" s="31"/>
      <c r="E140" s="208"/>
      <c r="F140" s="208"/>
      <c r="G140" s="208"/>
      <c r="H140" s="208"/>
    </row>
    <row r="141" spans="1:8" ht="12.75">
      <c r="A141" s="31"/>
      <c r="B141" s="31"/>
      <c r="C141" s="31"/>
      <c r="D141" s="31"/>
      <c r="E141" s="208"/>
      <c r="F141" s="208"/>
      <c r="G141" s="208"/>
      <c r="H141" s="208"/>
    </row>
    <row r="142" spans="1:8" ht="12.75">
      <c r="A142" s="31"/>
      <c r="B142" s="31"/>
      <c r="C142" s="31"/>
      <c r="D142" s="31"/>
      <c r="E142" s="208"/>
      <c r="F142" s="208"/>
      <c r="G142" s="208"/>
      <c r="H142" s="208"/>
    </row>
    <row r="143" spans="1:8" ht="12.75">
      <c r="A143" s="31"/>
      <c r="B143" s="31"/>
      <c r="C143" s="31"/>
      <c r="D143" s="31"/>
      <c r="E143" s="208"/>
      <c r="F143" s="208"/>
      <c r="G143" s="208"/>
      <c r="H143" s="208"/>
    </row>
    <row r="144" spans="1:8" ht="12.75">
      <c r="A144" s="31"/>
      <c r="B144" s="31"/>
      <c r="C144" s="31"/>
      <c r="D144" s="31"/>
      <c r="E144" s="208"/>
      <c r="F144" s="208"/>
      <c r="G144" s="208"/>
      <c r="H144" s="208"/>
    </row>
    <row r="145" spans="1:8" ht="12.75">
      <c r="A145" s="31"/>
      <c r="B145" s="31"/>
      <c r="C145" s="31"/>
      <c r="D145" s="31"/>
      <c r="E145" s="208"/>
      <c r="F145" s="208"/>
      <c r="G145" s="208"/>
      <c r="H145" s="208"/>
    </row>
    <row r="146" spans="1:8" ht="12.75">
      <c r="A146" s="31"/>
      <c r="B146" s="31"/>
      <c r="C146" s="31"/>
      <c r="D146" s="31"/>
      <c r="E146" s="208"/>
      <c r="F146" s="208"/>
      <c r="G146" s="208"/>
      <c r="H146" s="208"/>
    </row>
    <row r="147" spans="1:8" ht="12.75">
      <c r="A147" s="31"/>
      <c r="B147" s="31"/>
      <c r="C147" s="31"/>
      <c r="D147" s="31"/>
      <c r="E147" s="208"/>
      <c r="F147" s="208"/>
      <c r="G147" s="208"/>
      <c r="H147" s="208"/>
    </row>
    <row r="148" spans="1:8" ht="12.75">
      <c r="A148" s="31"/>
      <c r="B148" s="31"/>
      <c r="C148" s="31"/>
      <c r="D148" s="31"/>
      <c r="E148" s="208"/>
      <c r="F148" s="208"/>
      <c r="G148" s="208"/>
      <c r="H148" s="208"/>
    </row>
    <row r="149" spans="1:8" ht="12.75">
      <c r="A149" s="31"/>
      <c r="B149" s="31"/>
      <c r="C149" s="31"/>
      <c r="D149" s="31"/>
      <c r="E149" s="208"/>
      <c r="F149" s="208"/>
      <c r="G149" s="208"/>
      <c r="H149" s="208"/>
    </row>
    <row r="150" spans="1:8" ht="12.75">
      <c r="A150" s="31"/>
      <c r="B150" s="31"/>
      <c r="C150" s="31"/>
      <c r="D150" s="31"/>
      <c r="E150" s="208"/>
      <c r="F150" s="208"/>
      <c r="G150" s="208"/>
      <c r="H150" s="208"/>
    </row>
    <row r="151" spans="1:8" ht="12.75">
      <c r="A151" s="31"/>
      <c r="B151" s="31"/>
      <c r="C151" s="31"/>
      <c r="D151" s="31"/>
      <c r="E151" s="208"/>
      <c r="F151" s="208"/>
      <c r="G151" s="208"/>
      <c r="H151" s="208"/>
    </row>
    <row r="152" spans="1:8" ht="12.75">
      <c r="A152" s="31"/>
      <c r="B152" s="31"/>
      <c r="C152" s="31"/>
      <c r="D152" s="31"/>
      <c r="E152" s="208"/>
      <c r="F152" s="208"/>
      <c r="G152" s="208"/>
      <c r="H152" s="208"/>
    </row>
    <row r="153" spans="1:8" ht="12.75">
      <c r="A153" s="31"/>
      <c r="B153" s="31"/>
      <c r="C153" s="31"/>
      <c r="D153" s="31"/>
      <c r="E153" s="208"/>
      <c r="F153" s="208"/>
      <c r="G153" s="208"/>
      <c r="H153" s="208"/>
    </row>
    <row r="154" spans="1:8" ht="12.75">
      <c r="A154" s="31"/>
      <c r="B154" s="31"/>
      <c r="C154" s="31"/>
      <c r="D154" s="31"/>
      <c r="E154" s="208"/>
      <c r="F154" s="208"/>
      <c r="G154" s="208"/>
      <c r="H154" s="208"/>
    </row>
    <row r="155" spans="1:8" ht="12.75">
      <c r="A155" s="31"/>
      <c r="B155" s="31"/>
      <c r="C155" s="31"/>
      <c r="D155" s="31"/>
      <c r="E155" s="208"/>
      <c r="F155" s="208"/>
      <c r="G155" s="208"/>
      <c r="H155" s="208"/>
    </row>
    <row r="156" spans="1:8" ht="12.75">
      <c r="A156" s="31"/>
      <c r="B156" s="31"/>
      <c r="C156" s="31"/>
      <c r="D156" s="31"/>
      <c r="E156" s="208"/>
      <c r="F156" s="208"/>
      <c r="G156" s="208"/>
      <c r="H156" s="208"/>
    </row>
    <row r="157" spans="1:8" ht="12.75">
      <c r="A157" s="31"/>
      <c r="B157" s="31"/>
      <c r="C157" s="31"/>
      <c r="D157" s="31"/>
      <c r="E157" s="208"/>
      <c r="F157" s="208"/>
      <c r="G157" s="208"/>
      <c r="H157" s="208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K43" sqref="K43"/>
    </sheetView>
  </sheetViews>
  <sheetFormatPr defaultColWidth="9.00390625" defaultRowHeight="12.75"/>
  <cols>
    <col min="1" max="1" width="4.25390625" style="0" customWidth="1"/>
    <col min="2" max="2" width="6.125" style="1" customWidth="1"/>
    <col min="3" max="3" width="4.875" style="0" customWidth="1"/>
    <col min="4" max="4" width="39.375" style="0" customWidth="1"/>
    <col min="5" max="5" width="8.00390625" style="87" customWidth="1"/>
    <col min="6" max="6" width="6.875" style="87" customWidth="1"/>
    <col min="7" max="7" width="6.625" style="87" customWidth="1"/>
    <col min="8" max="8" width="7.625" style="87" customWidth="1"/>
  </cols>
  <sheetData>
    <row r="1" spans="4:6" ht="15">
      <c r="D1" s="3" t="s">
        <v>78</v>
      </c>
      <c r="F1" s="37" t="s">
        <v>141</v>
      </c>
    </row>
    <row r="2" spans="4:6" ht="12.75">
      <c r="D2" s="8" t="s">
        <v>31</v>
      </c>
      <c r="F2" s="35" t="s">
        <v>121</v>
      </c>
    </row>
    <row r="3" spans="3:6" ht="15.75">
      <c r="C3" s="88" t="s">
        <v>25</v>
      </c>
      <c r="F3" s="2"/>
    </row>
    <row r="4" ht="15.75">
      <c r="D4" s="88" t="s">
        <v>26</v>
      </c>
    </row>
    <row r="6" ht="15.75">
      <c r="B6" s="88" t="s">
        <v>27</v>
      </c>
    </row>
    <row r="7" spans="1:8" s="91" customFormat="1" ht="12">
      <c r="A7" s="4" t="s">
        <v>0</v>
      </c>
      <c r="B7" s="39" t="s">
        <v>1</v>
      </c>
      <c r="C7" s="89" t="s">
        <v>2</v>
      </c>
      <c r="D7" s="39" t="s">
        <v>3</v>
      </c>
      <c r="E7" s="90" t="s">
        <v>4</v>
      </c>
      <c r="F7" s="6" t="s">
        <v>5</v>
      </c>
      <c r="G7" s="90" t="s">
        <v>6</v>
      </c>
      <c r="H7" s="6" t="s">
        <v>7</v>
      </c>
    </row>
    <row r="8" spans="1:8" s="91" customFormat="1" ht="12.75">
      <c r="A8" s="9"/>
      <c r="B8" s="40"/>
      <c r="C8" s="92"/>
      <c r="D8" s="40"/>
      <c r="E8" s="93" t="s">
        <v>8</v>
      </c>
      <c r="F8" s="12" t="s">
        <v>9</v>
      </c>
      <c r="G8" s="93" t="s">
        <v>9</v>
      </c>
      <c r="H8" s="12" t="s">
        <v>10</v>
      </c>
    </row>
    <row r="9" spans="1:8" s="91" customFormat="1" ht="12.75">
      <c r="A9" s="177">
        <v>852</v>
      </c>
      <c r="B9" s="198"/>
      <c r="C9" s="32"/>
      <c r="D9" s="56" t="s">
        <v>83</v>
      </c>
      <c r="E9" s="42">
        <v>125900</v>
      </c>
      <c r="F9" s="43">
        <f>SUM(F11+F17)</f>
        <v>0</v>
      </c>
      <c r="G9" s="43">
        <f>SUM(G11+G17)</f>
        <v>12935</v>
      </c>
      <c r="H9" s="42">
        <f>SUM(E9-F9+G9)</f>
        <v>138835</v>
      </c>
    </row>
    <row r="10" spans="1:8" s="91" customFormat="1" ht="12.75">
      <c r="A10" s="177"/>
      <c r="B10" s="44">
        <v>85212</v>
      </c>
      <c r="C10" s="321"/>
      <c r="D10" s="57" t="s">
        <v>125</v>
      </c>
      <c r="E10" s="320"/>
      <c r="F10" s="322"/>
      <c r="G10" s="322"/>
      <c r="H10" s="45"/>
    </row>
    <row r="11" spans="1:8" s="91" customFormat="1" ht="12.75">
      <c r="A11" s="177"/>
      <c r="B11" s="323"/>
      <c r="C11" s="321"/>
      <c r="D11" s="57" t="s">
        <v>126</v>
      </c>
      <c r="E11" s="45">
        <v>0</v>
      </c>
      <c r="F11" s="46">
        <f>SUM(F12:F15)</f>
        <v>0</v>
      </c>
      <c r="G11" s="46">
        <f>SUM(G12:G15)</f>
        <v>4035</v>
      </c>
      <c r="H11" s="45">
        <f>SUM(E11-F11+G11)</f>
        <v>4035</v>
      </c>
    </row>
    <row r="12" spans="1:8" s="91" customFormat="1" ht="12.75">
      <c r="A12" s="177"/>
      <c r="B12" s="198"/>
      <c r="C12" s="28">
        <v>6310</v>
      </c>
      <c r="D12" s="29" t="s">
        <v>127</v>
      </c>
      <c r="E12" s="48"/>
      <c r="F12" s="49"/>
      <c r="G12" s="49"/>
      <c r="H12" s="48"/>
    </row>
    <row r="13" spans="1:8" s="91" customFormat="1" ht="12.75">
      <c r="A13" s="177"/>
      <c r="B13" s="198"/>
      <c r="C13" s="28"/>
      <c r="D13" s="29" t="s">
        <v>128</v>
      </c>
      <c r="E13" s="48"/>
      <c r="F13" s="49"/>
      <c r="G13" s="49"/>
      <c r="H13" s="48"/>
    </row>
    <row r="14" spans="1:8" s="91" customFormat="1" ht="12.75">
      <c r="A14" s="177"/>
      <c r="B14" s="198"/>
      <c r="C14" s="28"/>
      <c r="D14" s="29" t="s">
        <v>129</v>
      </c>
      <c r="E14" s="48"/>
      <c r="F14" s="49"/>
      <c r="G14" s="49"/>
      <c r="H14" s="48"/>
    </row>
    <row r="15" spans="1:8" s="91" customFormat="1" ht="12.75">
      <c r="A15" s="177"/>
      <c r="B15" s="198"/>
      <c r="C15" s="28"/>
      <c r="D15" s="29" t="s">
        <v>130</v>
      </c>
      <c r="E15" s="48">
        <v>0</v>
      </c>
      <c r="F15" s="49"/>
      <c r="G15" s="49">
        <v>4035</v>
      </c>
      <c r="H15" s="48">
        <f>SUM(E15-F15+G15)</f>
        <v>4035</v>
      </c>
    </row>
    <row r="16" spans="1:8" s="91" customFormat="1" ht="12.75">
      <c r="A16" s="134"/>
      <c r="B16" s="44">
        <v>85214</v>
      </c>
      <c r="C16" s="33"/>
      <c r="D16" s="57" t="s">
        <v>84</v>
      </c>
      <c r="E16" s="45"/>
      <c r="F16" s="46"/>
      <c r="G16" s="46"/>
      <c r="H16" s="45"/>
    </row>
    <row r="17" spans="1:8" s="91" customFormat="1" ht="12.75">
      <c r="A17" s="134"/>
      <c r="B17" s="44"/>
      <c r="C17" s="50"/>
      <c r="D17" s="15" t="s">
        <v>85</v>
      </c>
      <c r="E17" s="45">
        <v>60000</v>
      </c>
      <c r="F17" s="46">
        <f>SUM(F18:F21)</f>
        <v>0</v>
      </c>
      <c r="G17" s="46">
        <f>SUM(G18:G21)</f>
        <v>8900</v>
      </c>
      <c r="H17" s="45">
        <f>SUM(E17-F17+G17)</f>
        <v>68900</v>
      </c>
    </row>
    <row r="18" spans="1:8" s="91" customFormat="1" ht="12.75">
      <c r="A18" s="134"/>
      <c r="B18" s="44"/>
      <c r="C18" s="50">
        <v>2010</v>
      </c>
      <c r="D18" s="28" t="s">
        <v>12</v>
      </c>
      <c r="E18" s="48"/>
      <c r="F18" s="49"/>
      <c r="G18" s="53"/>
      <c r="H18" s="48"/>
    </row>
    <row r="19" spans="1:8" s="91" customFormat="1" ht="12.75">
      <c r="A19" s="134"/>
      <c r="B19" s="44"/>
      <c r="C19" s="50"/>
      <c r="D19" s="28" t="s">
        <v>16</v>
      </c>
      <c r="E19" s="48"/>
      <c r="F19" s="49"/>
      <c r="G19" s="53"/>
      <c r="H19" s="48"/>
    </row>
    <row r="20" spans="1:8" s="22" customFormat="1" ht="12.75">
      <c r="A20" s="134"/>
      <c r="B20" s="44"/>
      <c r="C20" s="50"/>
      <c r="D20" s="28" t="s">
        <v>17</v>
      </c>
      <c r="E20" s="48"/>
      <c r="F20" s="49"/>
      <c r="G20" s="53"/>
      <c r="H20" s="48"/>
    </row>
    <row r="21" spans="1:8" s="22" customFormat="1" ht="12.75">
      <c r="A21" s="134"/>
      <c r="B21" s="44"/>
      <c r="C21" s="50"/>
      <c r="D21" s="28" t="s">
        <v>18</v>
      </c>
      <c r="E21" s="48">
        <v>60000</v>
      </c>
      <c r="F21" s="49"/>
      <c r="G21" s="53">
        <v>8900</v>
      </c>
      <c r="H21" s="48">
        <f>SUM(E21-F21+G21)</f>
        <v>68900</v>
      </c>
    </row>
    <row r="22" spans="1:8" s="22" customFormat="1" ht="12.75">
      <c r="A22" s="134"/>
      <c r="B22" s="44"/>
      <c r="C22" s="50"/>
      <c r="D22" s="17"/>
      <c r="E22" s="48"/>
      <c r="F22" s="49"/>
      <c r="G22" s="53"/>
      <c r="H22" s="48"/>
    </row>
    <row r="23" spans="1:8" s="22" customFormat="1" ht="12.75">
      <c r="A23" s="32">
        <v>900</v>
      </c>
      <c r="B23" s="56"/>
      <c r="C23" s="32"/>
      <c r="D23" s="56" t="s">
        <v>15</v>
      </c>
      <c r="E23" s="42">
        <v>0</v>
      </c>
      <c r="F23" s="43">
        <f>SUM(F24)</f>
        <v>0</v>
      </c>
      <c r="G23" s="43">
        <f>SUM(G24)</f>
        <v>42549</v>
      </c>
      <c r="H23" s="42">
        <f aca="true" t="shared" si="0" ref="H23:H30">SUM(E23-F23+G23)</f>
        <v>42549</v>
      </c>
    </row>
    <row r="24" spans="1:8" s="22" customFormat="1" ht="12.75">
      <c r="A24" s="72"/>
      <c r="B24" s="33">
        <v>90015</v>
      </c>
      <c r="C24" s="33"/>
      <c r="D24" s="57" t="s">
        <v>86</v>
      </c>
      <c r="E24" s="45">
        <v>0</v>
      </c>
      <c r="F24" s="46">
        <f>SUM(F25:F28)</f>
        <v>0</v>
      </c>
      <c r="G24" s="46">
        <f>SUM(G25:G28)</f>
        <v>42549</v>
      </c>
      <c r="H24" s="45">
        <f t="shared" si="0"/>
        <v>42549</v>
      </c>
    </row>
    <row r="25" spans="1:8" s="22" customFormat="1" ht="12.75">
      <c r="A25" s="16"/>
      <c r="B25" s="50"/>
      <c r="C25" s="50">
        <v>2010</v>
      </c>
      <c r="D25" s="28" t="s">
        <v>12</v>
      </c>
      <c r="E25" s="48"/>
      <c r="F25" s="49"/>
      <c r="G25" s="53"/>
      <c r="H25" s="48"/>
    </row>
    <row r="26" spans="1:8" s="22" customFormat="1" ht="12.75">
      <c r="A26" s="16"/>
      <c r="B26" s="50"/>
      <c r="C26" s="50"/>
      <c r="D26" s="28" t="s">
        <v>16</v>
      </c>
      <c r="E26" s="48"/>
      <c r="F26" s="49"/>
      <c r="G26" s="53"/>
      <c r="H26" s="48"/>
    </row>
    <row r="27" spans="1:8" s="22" customFormat="1" ht="12.75">
      <c r="A27" s="130"/>
      <c r="B27" s="129"/>
      <c r="C27" s="50"/>
      <c r="D27" s="28" t="s">
        <v>17</v>
      </c>
      <c r="E27" s="48"/>
      <c r="F27" s="49"/>
      <c r="G27" s="53"/>
      <c r="H27" s="48"/>
    </row>
    <row r="28" spans="1:8" s="22" customFormat="1" ht="12.75">
      <c r="A28" s="130"/>
      <c r="B28" s="129"/>
      <c r="C28" s="50"/>
      <c r="D28" s="28" t="s">
        <v>18</v>
      </c>
      <c r="E28" s="48">
        <v>0</v>
      </c>
      <c r="F28" s="49"/>
      <c r="G28" s="53">
        <v>42549</v>
      </c>
      <c r="H28" s="48">
        <f t="shared" si="0"/>
        <v>42549</v>
      </c>
    </row>
    <row r="29" spans="1:8" s="22" customFormat="1" ht="12.75">
      <c r="A29" s="130"/>
      <c r="B29" s="175"/>
      <c r="C29" s="28"/>
      <c r="D29" s="29"/>
      <c r="E29" s="48"/>
      <c r="F29" s="49"/>
      <c r="G29" s="53"/>
      <c r="H29" s="48"/>
    </row>
    <row r="30" spans="1:8" s="22" customFormat="1" ht="13.5" thickBot="1">
      <c r="A30" s="96"/>
      <c r="B30" s="60"/>
      <c r="C30" s="61"/>
      <c r="D30" s="218" t="s">
        <v>28</v>
      </c>
      <c r="E30" s="97">
        <v>169549</v>
      </c>
      <c r="F30" s="98">
        <f>SUM(F9+F23)</f>
        <v>0</v>
      </c>
      <c r="G30" s="98">
        <f>SUM(G9+G23)</f>
        <v>55484</v>
      </c>
      <c r="H30" s="219">
        <f t="shared" si="0"/>
        <v>225033</v>
      </c>
    </row>
    <row r="31" spans="1:8" s="22" customFormat="1" ht="13.5" thickTop="1">
      <c r="A31" s="19"/>
      <c r="B31" s="32"/>
      <c r="C31" s="99"/>
      <c r="D31" s="20"/>
      <c r="E31" s="95"/>
      <c r="F31" s="94"/>
      <c r="G31" s="95"/>
      <c r="H31" s="94"/>
    </row>
    <row r="32" spans="1:8" ht="16.5" thickBot="1">
      <c r="A32" s="102"/>
      <c r="B32" s="103" t="s">
        <v>29</v>
      </c>
      <c r="C32" s="104"/>
      <c r="D32" s="27"/>
      <c r="E32" s="30"/>
      <c r="F32" s="18"/>
      <c r="G32" s="30"/>
      <c r="H32" s="18"/>
    </row>
    <row r="33" spans="1:8" ht="13.5" thickTop="1">
      <c r="A33" s="177">
        <v>852</v>
      </c>
      <c r="B33" s="198"/>
      <c r="C33" s="32"/>
      <c r="D33" s="56" t="s">
        <v>83</v>
      </c>
      <c r="E33" s="138">
        <v>125900</v>
      </c>
      <c r="F33" s="76">
        <f>SUM(F36+F40)</f>
        <v>0</v>
      </c>
      <c r="G33" s="76">
        <f>SUM(G36+G40)</f>
        <v>12935</v>
      </c>
      <c r="H33" s="76">
        <f>SUM(E33-F33+G33)</f>
        <v>138835</v>
      </c>
    </row>
    <row r="34" spans="1:8" ht="12.75">
      <c r="A34" s="177"/>
      <c r="B34" s="44">
        <v>85212</v>
      </c>
      <c r="C34" s="321"/>
      <c r="D34" s="57" t="s">
        <v>131</v>
      </c>
      <c r="E34" s="138"/>
      <c r="F34" s="76"/>
      <c r="G34" s="84"/>
      <c r="H34" s="78"/>
    </row>
    <row r="35" spans="1:8" ht="12.75">
      <c r="A35" s="177"/>
      <c r="B35" s="323"/>
      <c r="C35" s="321"/>
      <c r="D35" s="57" t="s">
        <v>132</v>
      </c>
      <c r="E35" s="138"/>
      <c r="F35" s="76"/>
      <c r="G35" s="84"/>
      <c r="H35" s="78"/>
    </row>
    <row r="36" spans="1:8" ht="12.75">
      <c r="A36" s="177"/>
      <c r="B36" s="198"/>
      <c r="C36" s="32"/>
      <c r="D36" s="57" t="s">
        <v>133</v>
      </c>
      <c r="E36" s="136">
        <v>0</v>
      </c>
      <c r="F36" s="78">
        <f>SUM(F38)</f>
        <v>0</v>
      </c>
      <c r="G36" s="78">
        <f>SUM(G38)</f>
        <v>4035</v>
      </c>
      <c r="H36" s="78">
        <f>SUM(E36-F36+G36)</f>
        <v>4035</v>
      </c>
    </row>
    <row r="37" spans="1:8" ht="12.75">
      <c r="A37" s="177"/>
      <c r="B37" s="198"/>
      <c r="C37" s="28">
        <v>6060</v>
      </c>
      <c r="D37" s="29" t="s">
        <v>134</v>
      </c>
      <c r="E37" s="135"/>
      <c r="F37" s="52"/>
      <c r="G37" s="80"/>
      <c r="H37" s="78"/>
    </row>
    <row r="38" spans="1:8" ht="12.75">
      <c r="A38" s="177"/>
      <c r="B38" s="198"/>
      <c r="C38" s="28"/>
      <c r="D38" s="29" t="s">
        <v>135</v>
      </c>
      <c r="E38" s="135">
        <v>0</v>
      </c>
      <c r="F38" s="52"/>
      <c r="G38" s="80">
        <v>4035</v>
      </c>
      <c r="H38" s="52">
        <f>SUM(E38-F38+G38)</f>
        <v>4035</v>
      </c>
    </row>
    <row r="39" spans="1:8" ht="12.75">
      <c r="A39" s="134"/>
      <c r="B39" s="44">
        <v>85214</v>
      </c>
      <c r="C39" s="33"/>
      <c r="D39" s="57" t="s">
        <v>84</v>
      </c>
      <c r="E39" s="136"/>
      <c r="F39" s="78"/>
      <c r="G39" s="86"/>
      <c r="H39" s="78"/>
    </row>
    <row r="40" spans="1:8" ht="12.75">
      <c r="A40" s="134"/>
      <c r="B40" s="44"/>
      <c r="C40" s="50"/>
      <c r="D40" s="15" t="s">
        <v>85</v>
      </c>
      <c r="E40" s="136">
        <v>60000</v>
      </c>
      <c r="F40" s="78">
        <f>SUM(F41)</f>
        <v>0</v>
      </c>
      <c r="G40" s="78">
        <f>SUM(G41)</f>
        <v>8900</v>
      </c>
      <c r="H40" s="78">
        <f>SUM(E40-F40+G40)</f>
        <v>68900</v>
      </c>
    </row>
    <row r="41" spans="1:8" ht="12.75">
      <c r="A41" s="23"/>
      <c r="B41" s="57"/>
      <c r="C41" s="28">
        <v>3110</v>
      </c>
      <c r="D41" s="17" t="s">
        <v>39</v>
      </c>
      <c r="E41" s="135">
        <v>50000</v>
      </c>
      <c r="F41" s="52"/>
      <c r="G41" s="80">
        <v>8900</v>
      </c>
      <c r="H41" s="52">
        <f>SUM(E41-F41+G41)</f>
        <v>58900</v>
      </c>
    </row>
    <row r="42" spans="1:8" ht="15.75">
      <c r="A42" s="26"/>
      <c r="B42" s="137"/>
      <c r="C42" s="27"/>
      <c r="D42" s="105"/>
      <c r="E42" s="30"/>
      <c r="F42" s="18"/>
      <c r="G42" s="30"/>
      <c r="H42" s="76"/>
    </row>
    <row r="43" spans="1:8" ht="12.75">
      <c r="A43" s="32">
        <v>900</v>
      </c>
      <c r="B43" s="56"/>
      <c r="C43" s="32"/>
      <c r="D43" s="56" t="s">
        <v>15</v>
      </c>
      <c r="E43" s="75">
        <v>0</v>
      </c>
      <c r="F43" s="76">
        <f>SUM(F44)</f>
        <v>0</v>
      </c>
      <c r="G43" s="76">
        <f>SUM(G44)</f>
        <v>42549</v>
      </c>
      <c r="H43" s="76">
        <f>SUM(E43-F43+G43)</f>
        <v>42549</v>
      </c>
    </row>
    <row r="44" spans="1:8" ht="12.75">
      <c r="A44" s="72"/>
      <c r="B44" s="33">
        <v>90015</v>
      </c>
      <c r="C44" s="33"/>
      <c r="D44" s="57" t="s">
        <v>86</v>
      </c>
      <c r="E44" s="77">
        <v>0</v>
      </c>
      <c r="F44" s="78">
        <f>SUM(F45:F46)</f>
        <v>0</v>
      </c>
      <c r="G44" s="78">
        <f>SUM(G45:G46)</f>
        <v>42549</v>
      </c>
      <c r="H44" s="78">
        <f>SUM(E44-F44+G44)</f>
        <v>42549</v>
      </c>
    </row>
    <row r="45" spans="1:8" ht="12.75">
      <c r="A45" s="33"/>
      <c r="B45" s="57"/>
      <c r="C45" s="203">
        <v>4260</v>
      </c>
      <c r="D45" s="29" t="s">
        <v>59</v>
      </c>
      <c r="E45" s="79">
        <v>0</v>
      </c>
      <c r="F45" s="52"/>
      <c r="G45" s="52">
        <v>37225</v>
      </c>
      <c r="H45" s="52">
        <f>SUM(E45-F45+G45)</f>
        <v>37225</v>
      </c>
    </row>
    <row r="46" spans="1:8" ht="12.75">
      <c r="A46" s="32"/>
      <c r="B46" s="56"/>
      <c r="C46" s="28">
        <v>4300</v>
      </c>
      <c r="D46" s="31" t="s">
        <v>36</v>
      </c>
      <c r="E46" s="135">
        <v>0</v>
      </c>
      <c r="F46" s="52"/>
      <c r="G46" s="80">
        <v>5324</v>
      </c>
      <c r="H46" s="52">
        <f>SUM(E46-F46+G46)</f>
        <v>5324</v>
      </c>
    </row>
    <row r="47" spans="1:8" ht="12.75">
      <c r="A47" s="220"/>
      <c r="B47" s="56"/>
      <c r="C47" s="69"/>
      <c r="D47" s="69"/>
      <c r="E47" s="156"/>
      <c r="F47" s="52"/>
      <c r="G47" s="80"/>
      <c r="H47" s="52"/>
    </row>
    <row r="48" spans="1:8" ht="13.5" thickBot="1">
      <c r="A48" s="106"/>
      <c r="B48" s="107"/>
      <c r="C48" s="108"/>
      <c r="D48" s="58" t="s">
        <v>30</v>
      </c>
      <c r="E48" s="97">
        <v>169549</v>
      </c>
      <c r="F48" s="98">
        <f>SUM(F33+F43)</f>
        <v>0</v>
      </c>
      <c r="G48" s="98">
        <f>SUM(G33+G43)</f>
        <v>55484</v>
      </c>
      <c r="H48" s="109">
        <f>SUM(E48-F48+G48)</f>
        <v>225033</v>
      </c>
    </row>
    <row r="49" spans="1:8" ht="13.5" thickTop="1">
      <c r="A49" s="100"/>
      <c r="B49" s="31"/>
      <c r="C49" s="100"/>
      <c r="D49" s="99"/>
      <c r="E49" s="95"/>
      <c r="F49" s="95"/>
      <c r="G49" s="95"/>
      <c r="H49" s="179"/>
    </row>
    <row r="50" spans="1:8" ht="12.75">
      <c r="A50" s="100"/>
      <c r="B50" s="31"/>
      <c r="C50" s="100"/>
      <c r="D50" s="100"/>
      <c r="E50" s="101"/>
      <c r="F50" s="110" t="s">
        <v>19</v>
      </c>
      <c r="G50" s="101"/>
      <c r="H50" s="101"/>
    </row>
    <row r="51" spans="1:8" ht="12.75">
      <c r="A51" s="100"/>
      <c r="B51" s="31"/>
      <c r="C51" s="100"/>
      <c r="D51" s="100"/>
      <c r="E51" s="101"/>
      <c r="F51" s="111" t="s">
        <v>20</v>
      </c>
      <c r="G51" s="101"/>
      <c r="H51" s="101"/>
    </row>
    <row r="52" ht="12.75">
      <c r="G52" s="87" t="s">
        <v>147</v>
      </c>
    </row>
    <row r="54" ht="12.75">
      <c r="F54" s="111" t="s">
        <v>40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69">
      <selection activeCell="K87" sqref="K87"/>
    </sheetView>
  </sheetViews>
  <sheetFormatPr defaultColWidth="9.00390625" defaultRowHeight="12.75"/>
  <cols>
    <col min="1" max="1" width="1.12109375" style="0" customWidth="1"/>
    <col min="2" max="2" width="32.625" style="0" customWidth="1"/>
    <col min="3" max="3" width="1.75390625" style="0" customWidth="1"/>
    <col min="4" max="4" width="41.00390625" style="0" customWidth="1"/>
    <col min="5" max="5" width="6.625" style="87" customWidth="1"/>
    <col min="6" max="6" width="6.875" style="87" customWidth="1"/>
    <col min="7" max="7" width="9.25390625" style="87" customWidth="1"/>
    <col min="9" max="9" width="10.375" style="0" customWidth="1"/>
    <col min="10" max="11" width="8.25390625" style="87" customWidth="1"/>
  </cols>
  <sheetData>
    <row r="1" spans="4:10" ht="15">
      <c r="D1" s="3" t="s">
        <v>78</v>
      </c>
      <c r="F1" s="2"/>
      <c r="G1" s="2" t="s">
        <v>118</v>
      </c>
      <c r="H1" s="66"/>
      <c r="I1" s="66"/>
      <c r="J1" s="2"/>
    </row>
    <row r="2" spans="4:10" ht="12.75">
      <c r="D2" s="8" t="s">
        <v>117</v>
      </c>
      <c r="F2" s="2"/>
      <c r="G2" s="2" t="s">
        <v>142</v>
      </c>
      <c r="H2" s="66"/>
      <c r="I2" s="66"/>
      <c r="J2" s="2"/>
    </row>
    <row r="3" spans="4:7" ht="15.75">
      <c r="D3" s="112" t="s">
        <v>60</v>
      </c>
      <c r="E3" s="2"/>
      <c r="F3" s="2"/>
      <c r="G3" s="2"/>
    </row>
    <row r="4" spans="1:4" ht="16.5" thickBot="1">
      <c r="A4" s="100"/>
      <c r="B4" s="221" t="s">
        <v>64</v>
      </c>
      <c r="D4" s="113"/>
    </row>
    <row r="5" spans="1:12" ht="12.75">
      <c r="A5" s="41"/>
      <c r="B5" s="222" t="s">
        <v>41</v>
      </c>
      <c r="C5" s="139"/>
      <c r="D5" s="223" t="s">
        <v>33</v>
      </c>
      <c r="E5" s="187" t="s">
        <v>42</v>
      </c>
      <c r="F5" s="140"/>
      <c r="G5" s="224" t="s">
        <v>72</v>
      </c>
      <c r="H5" s="115" t="s">
        <v>32</v>
      </c>
      <c r="I5" s="188" t="s">
        <v>4</v>
      </c>
      <c r="J5" s="225" t="s">
        <v>89</v>
      </c>
      <c r="K5" s="226"/>
      <c r="L5" s="66"/>
    </row>
    <row r="6" spans="1:11" ht="12.75">
      <c r="A6" s="41"/>
      <c r="B6" s="227"/>
      <c r="C6" s="159"/>
      <c r="D6" s="122"/>
      <c r="E6" s="228" t="s">
        <v>90</v>
      </c>
      <c r="F6" s="229" t="s">
        <v>91</v>
      </c>
      <c r="G6" s="230" t="s">
        <v>73</v>
      </c>
      <c r="H6" s="184" t="s">
        <v>45</v>
      </c>
      <c r="I6" s="151" t="s">
        <v>92</v>
      </c>
      <c r="J6" s="127" t="s">
        <v>93</v>
      </c>
      <c r="K6" s="231" t="s">
        <v>68</v>
      </c>
    </row>
    <row r="7" spans="1:11" ht="13.5" thickBot="1">
      <c r="A7" s="41"/>
      <c r="B7" s="227"/>
      <c r="C7" s="142"/>
      <c r="D7" s="232"/>
      <c r="E7" s="233" t="s">
        <v>94</v>
      </c>
      <c r="F7" s="234" t="s">
        <v>95</v>
      </c>
      <c r="G7" s="235"/>
      <c r="H7" s="144"/>
      <c r="I7" s="152"/>
      <c r="J7" s="126" t="s">
        <v>96</v>
      </c>
      <c r="K7" s="236" t="s">
        <v>97</v>
      </c>
    </row>
    <row r="8" spans="1:11" ht="15.75" thickBot="1">
      <c r="A8" s="41"/>
      <c r="B8" s="237" t="s">
        <v>98</v>
      </c>
      <c r="C8" s="238"/>
      <c r="D8" s="238"/>
      <c r="E8" s="239"/>
      <c r="F8" s="240"/>
      <c r="G8" s="241"/>
      <c r="H8" s="242"/>
      <c r="I8" s="243">
        <f>SUM(I9+I18+I25+I30)</f>
        <v>3940109</v>
      </c>
      <c r="J8" s="244">
        <f>SUM(J9+J18+J25+J30)</f>
        <v>2240109</v>
      </c>
      <c r="K8" s="245">
        <f>SUM(K9+K18+K25+K30)</f>
        <v>1700000</v>
      </c>
    </row>
    <row r="9" spans="1:11" ht="12.75">
      <c r="A9" s="41"/>
      <c r="B9" s="207" t="s">
        <v>99</v>
      </c>
      <c r="C9" s="122"/>
      <c r="D9" s="100"/>
      <c r="E9" s="246"/>
      <c r="F9" s="247"/>
      <c r="G9" s="53"/>
      <c r="H9" s="248"/>
      <c r="I9" s="324">
        <f>SUM(I10:I17)</f>
        <v>64000</v>
      </c>
      <c r="J9" s="327">
        <f>SUM(J10:J17)</f>
        <v>64000</v>
      </c>
      <c r="K9" s="328">
        <f>SUM(K10:K17)</f>
        <v>0</v>
      </c>
    </row>
    <row r="10" spans="1:11" ht="12.75">
      <c r="A10" s="41"/>
      <c r="B10" s="119" t="s">
        <v>100</v>
      </c>
      <c r="C10" s="122" t="s">
        <v>35</v>
      </c>
      <c r="D10" s="31" t="s">
        <v>57</v>
      </c>
      <c r="E10" s="246">
        <v>2002</v>
      </c>
      <c r="F10" s="247">
        <v>2004</v>
      </c>
      <c r="G10" s="53">
        <f>SUM(H10+I10)</f>
        <v>53345</v>
      </c>
      <c r="H10" s="248">
        <v>3345</v>
      </c>
      <c r="I10" s="189">
        <v>50000</v>
      </c>
      <c r="J10" s="314">
        <v>50000</v>
      </c>
      <c r="K10" s="185">
        <v>0</v>
      </c>
    </row>
    <row r="11" spans="1:11" ht="12.75">
      <c r="A11" s="41"/>
      <c r="B11" s="119" t="s">
        <v>101</v>
      </c>
      <c r="C11" s="122"/>
      <c r="D11" s="31" t="s">
        <v>58</v>
      </c>
      <c r="E11" s="252"/>
      <c r="F11" s="247"/>
      <c r="G11" s="53"/>
      <c r="H11" s="248"/>
      <c r="I11" s="189"/>
      <c r="J11" s="314"/>
      <c r="K11" s="185"/>
    </row>
    <row r="12" spans="1:11" ht="12.75">
      <c r="A12" s="41"/>
      <c r="B12" s="119"/>
      <c r="C12" s="122"/>
      <c r="D12" s="31"/>
      <c r="E12" s="252"/>
      <c r="F12" s="247"/>
      <c r="G12" s="53"/>
      <c r="H12" s="248"/>
      <c r="I12" s="189"/>
      <c r="J12" s="314"/>
      <c r="K12" s="185"/>
    </row>
    <row r="13" spans="1:11" ht="12.75">
      <c r="A13" s="41"/>
      <c r="B13" s="227"/>
      <c r="C13" s="122" t="s">
        <v>35</v>
      </c>
      <c r="D13" s="31" t="s">
        <v>102</v>
      </c>
      <c r="E13" s="246">
        <v>2003</v>
      </c>
      <c r="F13" s="247">
        <v>2004</v>
      </c>
      <c r="G13" s="53">
        <f>SUM(H13+I13)</f>
        <v>11746</v>
      </c>
      <c r="H13" s="248">
        <v>1746</v>
      </c>
      <c r="I13" s="189">
        <v>10000</v>
      </c>
      <c r="J13" s="314">
        <v>10000</v>
      </c>
      <c r="K13" s="185">
        <v>0</v>
      </c>
    </row>
    <row r="14" spans="1:11" ht="12.75">
      <c r="A14" s="41"/>
      <c r="B14" s="227"/>
      <c r="C14" s="122"/>
      <c r="D14" s="31" t="s">
        <v>103</v>
      </c>
      <c r="E14" s="252"/>
      <c r="F14" s="247"/>
      <c r="G14" s="53"/>
      <c r="H14" s="248"/>
      <c r="I14" s="189"/>
      <c r="J14" s="314"/>
      <c r="K14" s="185"/>
    </row>
    <row r="15" spans="1:11" ht="12.75">
      <c r="A15" s="41"/>
      <c r="B15" s="227"/>
      <c r="C15" s="122"/>
      <c r="D15" s="31"/>
      <c r="E15" s="252"/>
      <c r="F15" s="247"/>
      <c r="G15" s="53"/>
      <c r="H15" s="248"/>
      <c r="I15" s="189"/>
      <c r="J15" s="314"/>
      <c r="K15" s="185"/>
    </row>
    <row r="16" spans="1:11" ht="12.75">
      <c r="A16" s="41"/>
      <c r="B16" s="227"/>
      <c r="C16" s="122" t="s">
        <v>35</v>
      </c>
      <c r="D16" s="31" t="s">
        <v>119</v>
      </c>
      <c r="E16" s="252"/>
      <c r="F16" s="247"/>
      <c r="G16" s="53"/>
      <c r="H16" s="248"/>
      <c r="I16" s="189"/>
      <c r="J16" s="314"/>
      <c r="K16" s="185"/>
    </row>
    <row r="17" spans="1:11" ht="12.75">
      <c r="A17" s="41"/>
      <c r="B17" s="227"/>
      <c r="C17" s="122"/>
      <c r="D17" s="31" t="s">
        <v>120</v>
      </c>
      <c r="E17" s="246">
        <v>2003</v>
      </c>
      <c r="F17" s="247">
        <v>2004</v>
      </c>
      <c r="G17" s="53"/>
      <c r="H17" s="248">
        <v>12137</v>
      </c>
      <c r="I17" s="189">
        <v>4000</v>
      </c>
      <c r="J17" s="314">
        <v>4000</v>
      </c>
      <c r="K17" s="185">
        <v>0</v>
      </c>
    </row>
    <row r="18" spans="1:11" ht="12.75">
      <c r="A18" s="21"/>
      <c r="B18" s="207" t="s">
        <v>104</v>
      </c>
      <c r="C18" s="253"/>
      <c r="D18" s="31"/>
      <c r="E18" s="246"/>
      <c r="F18" s="247"/>
      <c r="G18" s="53"/>
      <c r="H18" s="254"/>
      <c r="I18" s="325">
        <f>SUM(I19:I23)</f>
        <v>90000</v>
      </c>
      <c r="J18" s="260">
        <f>SUM(J19:J23)</f>
        <v>90000</v>
      </c>
      <c r="K18" s="255">
        <f>SUM(K19:K23)</f>
        <v>0</v>
      </c>
    </row>
    <row r="19" spans="1:11" ht="12.75">
      <c r="A19" s="21"/>
      <c r="B19" s="119" t="s">
        <v>46</v>
      </c>
      <c r="C19" s="100" t="s">
        <v>35</v>
      </c>
      <c r="D19" s="31" t="s">
        <v>47</v>
      </c>
      <c r="E19" s="246">
        <v>1999</v>
      </c>
      <c r="F19" s="247">
        <v>2004</v>
      </c>
      <c r="G19" s="53">
        <f>SUM(H19+I19)</f>
        <v>328237</v>
      </c>
      <c r="H19" s="120">
        <v>318237</v>
      </c>
      <c r="I19" s="189">
        <v>10000</v>
      </c>
      <c r="J19" s="314">
        <v>10000</v>
      </c>
      <c r="K19" s="185">
        <v>0</v>
      </c>
    </row>
    <row r="20" spans="1:11" ht="12.75">
      <c r="A20" s="51"/>
      <c r="B20" s="119"/>
      <c r="C20" s="100"/>
      <c r="D20" s="31" t="s">
        <v>48</v>
      </c>
      <c r="E20" s="246"/>
      <c r="F20" s="247"/>
      <c r="G20" s="53"/>
      <c r="H20" s="120"/>
      <c r="I20" s="189"/>
      <c r="J20" s="314"/>
      <c r="K20" s="185"/>
    </row>
    <row r="21" spans="1:11" ht="12.75">
      <c r="A21" s="51"/>
      <c r="B21" s="119"/>
      <c r="C21" s="100"/>
      <c r="D21" s="31"/>
      <c r="E21" s="246"/>
      <c r="F21" s="247"/>
      <c r="G21" s="53"/>
      <c r="H21" s="120"/>
      <c r="I21" s="189"/>
      <c r="J21" s="314"/>
      <c r="K21" s="185"/>
    </row>
    <row r="22" spans="1:11" ht="12.75">
      <c r="A22" s="31"/>
      <c r="B22" s="119" t="s">
        <v>49</v>
      </c>
      <c r="C22" s="100" t="s">
        <v>35</v>
      </c>
      <c r="D22" s="31" t="s">
        <v>50</v>
      </c>
      <c r="E22" s="246"/>
      <c r="F22" s="247"/>
      <c r="G22" s="53"/>
      <c r="H22" s="120"/>
      <c r="I22" s="189"/>
      <c r="J22" s="314"/>
      <c r="K22" s="185"/>
    </row>
    <row r="23" spans="1:11" s="22" customFormat="1" ht="12.75">
      <c r="A23" s="51"/>
      <c r="B23" s="256"/>
      <c r="C23" s="100"/>
      <c r="D23" s="31" t="s">
        <v>105</v>
      </c>
      <c r="E23" s="246">
        <v>2000</v>
      </c>
      <c r="F23" s="247">
        <v>2004</v>
      </c>
      <c r="G23" s="53">
        <f>SUM(H23+I23)</f>
        <v>89153</v>
      </c>
      <c r="H23" s="120">
        <v>9153</v>
      </c>
      <c r="I23" s="189">
        <v>80000</v>
      </c>
      <c r="J23" s="314">
        <v>80000</v>
      </c>
      <c r="K23" s="250">
        <v>0</v>
      </c>
    </row>
    <row r="24" spans="1:11" s="114" customFormat="1" ht="12.75">
      <c r="A24" s="17"/>
      <c r="B24" s="256"/>
      <c r="C24" s="100"/>
      <c r="D24" s="31"/>
      <c r="E24" s="246"/>
      <c r="F24" s="247"/>
      <c r="G24" s="53"/>
      <c r="H24" s="120"/>
      <c r="I24" s="189"/>
      <c r="J24" s="315"/>
      <c r="K24" s="258"/>
    </row>
    <row r="25" spans="1:11" s="114" customFormat="1" ht="12.75">
      <c r="A25" s="17"/>
      <c r="B25" s="207" t="s">
        <v>106</v>
      </c>
      <c r="C25" s="99"/>
      <c r="D25" s="21"/>
      <c r="E25" s="259"/>
      <c r="F25" s="147"/>
      <c r="G25" s="53"/>
      <c r="H25" s="148"/>
      <c r="I25" s="326">
        <f>SUM(I26)</f>
        <v>20000</v>
      </c>
      <c r="J25" s="260">
        <f>SUM(J26)</f>
        <v>20000</v>
      </c>
      <c r="K25" s="261">
        <f>SUM(K26)</f>
        <v>0</v>
      </c>
    </row>
    <row r="26" spans="1:11" s="34" customFormat="1" ht="12.75">
      <c r="A26" s="41"/>
      <c r="B26" s="119" t="s">
        <v>51</v>
      </c>
      <c r="C26" s="100" t="s">
        <v>35</v>
      </c>
      <c r="D26" s="31" t="s">
        <v>52</v>
      </c>
      <c r="E26" s="246">
        <v>2003</v>
      </c>
      <c r="F26" s="247">
        <v>2004</v>
      </c>
      <c r="G26" s="53">
        <f>SUM(H26+I26)</f>
        <v>21220</v>
      </c>
      <c r="H26" s="120">
        <v>1220</v>
      </c>
      <c r="I26" s="189">
        <v>20000</v>
      </c>
      <c r="J26" s="314">
        <v>20000</v>
      </c>
      <c r="K26" s="206">
        <v>0</v>
      </c>
    </row>
    <row r="27" spans="1:11" s="22" customFormat="1" ht="12.75">
      <c r="A27" s="51"/>
      <c r="B27" s="256"/>
      <c r="C27" s="100"/>
      <c r="D27" s="121" t="s">
        <v>107</v>
      </c>
      <c r="E27" s="262"/>
      <c r="F27" s="146"/>
      <c r="G27" s="53"/>
      <c r="H27" s="263"/>
      <c r="I27" s="190"/>
      <c r="J27" s="313"/>
      <c r="K27" s="250"/>
    </row>
    <row r="28" spans="1:11" s="22" customFormat="1" ht="12.75">
      <c r="A28" s="51"/>
      <c r="B28" s="256"/>
      <c r="C28" s="100"/>
      <c r="D28" s="121"/>
      <c r="E28" s="262"/>
      <c r="F28" s="146"/>
      <c r="G28" s="53"/>
      <c r="H28" s="263"/>
      <c r="I28" s="190"/>
      <c r="J28" s="249"/>
      <c r="K28" s="250"/>
    </row>
    <row r="29" spans="1:11" s="34" customFormat="1" ht="12.75">
      <c r="A29" s="41"/>
      <c r="B29" s="207" t="s">
        <v>108</v>
      </c>
      <c r="C29" s="99"/>
      <c r="D29" s="31"/>
      <c r="E29" s="262"/>
      <c r="F29" s="146"/>
      <c r="G29" s="53"/>
      <c r="H29" s="263"/>
      <c r="I29" s="190"/>
      <c r="J29" s="257"/>
      <c r="K29" s="206"/>
    </row>
    <row r="30" spans="1:11" s="22" customFormat="1" ht="12.75">
      <c r="A30" s="51"/>
      <c r="B30" s="207" t="s">
        <v>53</v>
      </c>
      <c r="C30" s="123"/>
      <c r="D30" s="31"/>
      <c r="E30" s="262"/>
      <c r="F30" s="146"/>
      <c r="G30" s="53"/>
      <c r="H30" s="263"/>
      <c r="I30" s="191">
        <f>SUM(I31:I35)</f>
        <v>3766109</v>
      </c>
      <c r="J30" s="265">
        <f>SUM(J31:J35)</f>
        <v>2066109</v>
      </c>
      <c r="K30" s="266">
        <f>SUM(K31:K35)</f>
        <v>1700000</v>
      </c>
    </row>
    <row r="31" spans="1:11" s="34" customFormat="1" ht="12.75">
      <c r="A31" s="41"/>
      <c r="B31" s="119" t="s">
        <v>54</v>
      </c>
      <c r="C31" s="100" t="s">
        <v>35</v>
      </c>
      <c r="D31" s="31" t="s">
        <v>70</v>
      </c>
      <c r="E31" s="262"/>
      <c r="F31" s="146"/>
      <c r="G31" s="53"/>
      <c r="H31" s="263"/>
      <c r="I31" s="190"/>
      <c r="J31" s="257"/>
      <c r="K31" s="206"/>
    </row>
    <row r="32" spans="1:11" s="34" customFormat="1" ht="12.75">
      <c r="A32" s="51"/>
      <c r="B32" s="256"/>
      <c r="C32" s="100"/>
      <c r="D32" s="31" t="s">
        <v>71</v>
      </c>
      <c r="E32" s="262">
        <v>2003</v>
      </c>
      <c r="F32" s="146">
        <v>2004</v>
      </c>
      <c r="G32" s="53">
        <f>SUM(H32+I32)</f>
        <v>3744800</v>
      </c>
      <c r="H32" s="263">
        <v>178691</v>
      </c>
      <c r="I32" s="190">
        <v>3566109</v>
      </c>
      <c r="J32" s="267">
        <v>1866109</v>
      </c>
      <c r="K32" s="154">
        <v>1700000</v>
      </c>
    </row>
    <row r="33" spans="1:11" s="34" customFormat="1" ht="12.75">
      <c r="A33" s="51"/>
      <c r="B33" s="256"/>
      <c r="C33" s="100"/>
      <c r="D33" s="31"/>
      <c r="E33" s="262"/>
      <c r="F33" s="146"/>
      <c r="G33" s="53"/>
      <c r="H33" s="263"/>
      <c r="I33" s="190"/>
      <c r="J33" s="267"/>
      <c r="K33" s="154"/>
    </row>
    <row r="34" spans="1:11" s="34" customFormat="1" ht="12.75">
      <c r="A34" s="51"/>
      <c r="B34" s="256"/>
      <c r="C34" s="100" t="s">
        <v>35</v>
      </c>
      <c r="D34" s="31" t="s">
        <v>69</v>
      </c>
      <c r="E34" s="262"/>
      <c r="F34" s="146"/>
      <c r="G34" s="53"/>
      <c r="H34" s="263"/>
      <c r="I34" s="190"/>
      <c r="J34" s="257"/>
      <c r="K34" s="206"/>
    </row>
    <row r="35" spans="1:11" s="34" customFormat="1" ht="12.75">
      <c r="A35" s="51"/>
      <c r="B35" s="256"/>
      <c r="C35" s="100"/>
      <c r="D35" s="31" t="s">
        <v>74</v>
      </c>
      <c r="E35" s="262">
        <v>2003</v>
      </c>
      <c r="F35" s="146">
        <v>2004</v>
      </c>
      <c r="G35" s="53">
        <f>SUM(H35+I35)</f>
        <v>213560</v>
      </c>
      <c r="H35" s="263">
        <v>13560</v>
      </c>
      <c r="I35" s="190">
        <v>200000</v>
      </c>
      <c r="J35" s="257">
        <v>200000</v>
      </c>
      <c r="K35" s="206">
        <v>0</v>
      </c>
    </row>
    <row r="36" spans="1:11" s="34" customFormat="1" ht="12.75">
      <c r="A36" s="51"/>
      <c r="B36" s="256"/>
      <c r="C36" s="100"/>
      <c r="D36" s="31"/>
      <c r="E36" s="262"/>
      <c r="F36" s="146"/>
      <c r="G36" s="53"/>
      <c r="H36" s="263"/>
      <c r="I36" s="190"/>
      <c r="J36" s="257"/>
      <c r="K36" s="206"/>
    </row>
    <row r="37" spans="1:11" s="34" customFormat="1" ht="12.75">
      <c r="A37" s="51"/>
      <c r="B37" s="256"/>
      <c r="C37" s="100"/>
      <c r="D37" s="31"/>
      <c r="E37" s="262"/>
      <c r="F37" s="146"/>
      <c r="G37" s="53"/>
      <c r="H37" s="263"/>
      <c r="I37" s="190"/>
      <c r="J37" s="257"/>
      <c r="K37" s="206"/>
    </row>
    <row r="38" spans="1:11" s="34" customFormat="1" ht="12.75">
      <c r="A38" s="51"/>
      <c r="B38" s="256"/>
      <c r="C38" s="100"/>
      <c r="D38" s="31"/>
      <c r="E38" s="262"/>
      <c r="F38" s="146"/>
      <c r="G38" s="53"/>
      <c r="H38" s="263"/>
      <c r="I38" s="190"/>
      <c r="J38" s="257"/>
      <c r="K38" s="206"/>
    </row>
    <row r="39" spans="1:11" s="34" customFormat="1" ht="12.75">
      <c r="A39" s="51"/>
      <c r="B39" s="256"/>
      <c r="C39" s="100"/>
      <c r="D39" s="31"/>
      <c r="E39" s="262"/>
      <c r="F39" s="146"/>
      <c r="G39" s="53"/>
      <c r="H39" s="263"/>
      <c r="I39" s="190"/>
      <c r="J39" s="257"/>
      <c r="K39" s="206"/>
    </row>
    <row r="40" spans="1:11" s="34" customFormat="1" ht="13.5" thickBot="1">
      <c r="A40" s="51"/>
      <c r="B40" s="279"/>
      <c r="C40" s="305"/>
      <c r="D40" s="180"/>
      <c r="E40" s="280"/>
      <c r="F40" s="281"/>
      <c r="G40" s="194"/>
      <c r="H40" s="330"/>
      <c r="I40" s="317"/>
      <c r="J40" s="329"/>
      <c r="K40" s="186"/>
    </row>
    <row r="41" spans="1:11" s="34" customFormat="1" ht="13.5" thickBot="1">
      <c r="A41" s="41"/>
      <c r="B41" s="268" t="s">
        <v>109</v>
      </c>
      <c r="C41" s="195"/>
      <c r="D41" s="269"/>
      <c r="E41" s="270"/>
      <c r="F41" s="271"/>
      <c r="G41" s="272"/>
      <c r="H41" s="273"/>
      <c r="I41" s="274">
        <f>SUM(I43+I50)</f>
        <v>88000</v>
      </c>
      <c r="J41" s="275">
        <f>SUM(J43+J50)</f>
        <v>88000</v>
      </c>
      <c r="K41" s="276">
        <f>SUM(K43+K50)</f>
        <v>0</v>
      </c>
    </row>
    <row r="42" spans="1:11" ht="12.75">
      <c r="A42" s="100"/>
      <c r="B42" s="256"/>
      <c r="C42" s="100"/>
      <c r="D42" s="123"/>
      <c r="E42" s="262"/>
      <c r="F42" s="146"/>
      <c r="G42" s="53"/>
      <c r="H42" s="263"/>
      <c r="I42" s="316"/>
      <c r="J42" s="318"/>
      <c r="K42" s="185"/>
    </row>
    <row r="43" spans="1:11" ht="12.75">
      <c r="A43" s="100"/>
      <c r="B43" s="207" t="s">
        <v>110</v>
      </c>
      <c r="C43" s="100"/>
      <c r="D43" s="123"/>
      <c r="E43" s="262"/>
      <c r="F43" s="146"/>
      <c r="G43" s="53"/>
      <c r="H43" s="263"/>
      <c r="I43" s="191">
        <f>SUM(I45:I47)</f>
        <v>58000</v>
      </c>
      <c r="J43" s="277">
        <f>SUM(J45:J47)</f>
        <v>58000</v>
      </c>
      <c r="K43" s="278">
        <f>SUM(K44:K45)</f>
        <v>0</v>
      </c>
    </row>
    <row r="44" spans="1:11" ht="12.75">
      <c r="A44" s="100"/>
      <c r="B44" s="119" t="s">
        <v>111</v>
      </c>
      <c r="C44" s="122" t="s">
        <v>35</v>
      </c>
      <c r="D44" s="31" t="s">
        <v>112</v>
      </c>
      <c r="E44" s="252"/>
      <c r="F44" s="247"/>
      <c r="G44" s="53"/>
      <c r="H44" s="248"/>
      <c r="I44" s="189"/>
      <c r="J44" s="251"/>
      <c r="K44" s="185"/>
    </row>
    <row r="45" spans="1:11" ht="12.75">
      <c r="A45" s="100"/>
      <c r="B45" s="119" t="s">
        <v>56</v>
      </c>
      <c r="C45" s="253"/>
      <c r="D45" s="31" t="s">
        <v>113</v>
      </c>
      <c r="E45" s="262">
        <v>2004</v>
      </c>
      <c r="F45" s="146">
        <v>2004</v>
      </c>
      <c r="G45" s="55">
        <f>SUM(H45+I45)</f>
        <v>48000</v>
      </c>
      <c r="H45" s="149">
        <v>0</v>
      </c>
      <c r="I45" s="149">
        <v>48000</v>
      </c>
      <c r="J45" s="251">
        <v>48000</v>
      </c>
      <c r="K45" s="185">
        <v>0</v>
      </c>
    </row>
    <row r="46" spans="1:11" ht="12.75">
      <c r="A46" s="100"/>
      <c r="B46" s="119"/>
      <c r="C46" s="253"/>
      <c r="D46" s="31" t="s">
        <v>102</v>
      </c>
      <c r="E46" s="262"/>
      <c r="F46" s="146"/>
      <c r="G46" s="55"/>
      <c r="H46" s="149"/>
      <c r="I46" s="149"/>
      <c r="J46" s="251"/>
      <c r="K46" s="185"/>
    </row>
    <row r="47" spans="1:11" ht="12.75">
      <c r="A47" s="100"/>
      <c r="B47" s="119"/>
      <c r="C47" s="253"/>
      <c r="D47" s="31" t="s">
        <v>124</v>
      </c>
      <c r="E47" s="262">
        <v>2004</v>
      </c>
      <c r="F47" s="146">
        <v>2004</v>
      </c>
      <c r="G47" s="55">
        <v>10000</v>
      </c>
      <c r="H47" s="149">
        <v>0</v>
      </c>
      <c r="I47" s="149">
        <v>10000</v>
      </c>
      <c r="J47" s="251">
        <v>10000</v>
      </c>
      <c r="K47" s="185">
        <v>0</v>
      </c>
    </row>
    <row r="48" spans="1:11" ht="12.75">
      <c r="A48" s="100"/>
      <c r="B48" s="256"/>
      <c r="C48" s="100"/>
      <c r="D48" s="123"/>
      <c r="E48" s="262"/>
      <c r="F48" s="146"/>
      <c r="G48" s="53"/>
      <c r="H48" s="263"/>
      <c r="I48" s="190"/>
      <c r="J48" s="251"/>
      <c r="K48" s="185"/>
    </row>
    <row r="49" spans="1:11" ht="12.75">
      <c r="A49" s="100"/>
      <c r="B49" s="207" t="s">
        <v>108</v>
      </c>
      <c r="C49" s="100"/>
      <c r="D49" s="123"/>
      <c r="E49" s="262"/>
      <c r="F49" s="146"/>
      <c r="G49" s="53"/>
      <c r="H49" s="263"/>
      <c r="I49" s="190"/>
      <c r="J49" s="251"/>
      <c r="K49" s="185"/>
    </row>
    <row r="50" spans="1:11" ht="12.75">
      <c r="A50" s="100"/>
      <c r="B50" s="207" t="s">
        <v>53</v>
      </c>
      <c r="C50" s="100"/>
      <c r="D50" s="123"/>
      <c r="E50" s="262"/>
      <c r="F50" s="146"/>
      <c r="G50" s="53"/>
      <c r="H50" s="263"/>
      <c r="I50" s="191">
        <f>SUM(I51)</f>
        <v>30000</v>
      </c>
      <c r="J50" s="277">
        <f>SUM(J51)</f>
        <v>30000</v>
      </c>
      <c r="K50" s="278">
        <f>SUM(K51)</f>
        <v>0</v>
      </c>
    </row>
    <row r="51" spans="1:11" ht="12.75">
      <c r="A51" s="100"/>
      <c r="B51" s="119" t="s">
        <v>54</v>
      </c>
      <c r="C51" s="100" t="s">
        <v>35</v>
      </c>
      <c r="D51" s="31" t="s">
        <v>114</v>
      </c>
      <c r="E51" s="262">
        <v>2004</v>
      </c>
      <c r="F51" s="146">
        <v>2004</v>
      </c>
      <c r="G51" s="53">
        <f>SUM(H51+I51)</f>
        <v>30000</v>
      </c>
      <c r="H51" s="263">
        <v>0</v>
      </c>
      <c r="I51" s="190">
        <v>30000</v>
      </c>
      <c r="J51" s="251">
        <v>30000</v>
      </c>
      <c r="K51" s="185">
        <v>0</v>
      </c>
    </row>
    <row r="52" spans="1:11" ht="13.5" thickBot="1">
      <c r="A52" s="100"/>
      <c r="B52" s="279"/>
      <c r="C52" s="100"/>
      <c r="D52" s="123"/>
      <c r="E52" s="280"/>
      <c r="F52" s="281"/>
      <c r="G52" s="53"/>
      <c r="H52" s="263"/>
      <c r="I52" s="317"/>
      <c r="J52" s="319"/>
      <c r="K52" s="185"/>
    </row>
    <row r="53" spans="1:11" ht="13.5" thickBot="1">
      <c r="A53" s="100"/>
      <c r="B53" s="279"/>
      <c r="C53" s="163"/>
      <c r="D53" s="164" t="s">
        <v>61</v>
      </c>
      <c r="E53" s="282"/>
      <c r="F53" s="283"/>
      <c r="G53" s="284"/>
      <c r="H53" s="205"/>
      <c r="I53" s="274">
        <f>SUM(I8+I41)</f>
        <v>4028109</v>
      </c>
      <c r="J53" s="285">
        <f>SUM(J8+J41)</f>
        <v>2328109</v>
      </c>
      <c r="K53" s="286">
        <f>SUM(K8+K41)</f>
        <v>1700000</v>
      </c>
    </row>
    <row r="54" spans="1:11" ht="12.75">
      <c r="A54" s="100"/>
      <c r="B54" s="100"/>
      <c r="C54" s="100"/>
      <c r="D54" s="99"/>
      <c r="E54" s="99"/>
      <c r="F54" s="99"/>
      <c r="G54" s="95"/>
      <c r="H54" s="95"/>
      <c r="I54" s="264"/>
      <c r="J54" s="287"/>
      <c r="K54" s="287"/>
    </row>
    <row r="55" spans="1:11" ht="12.75">
      <c r="A55" s="100"/>
      <c r="B55" s="100"/>
      <c r="C55" s="100"/>
      <c r="D55" s="99"/>
      <c r="E55" s="99"/>
      <c r="F55" s="99"/>
      <c r="G55" s="95"/>
      <c r="H55" s="95"/>
      <c r="I55" s="264"/>
      <c r="J55" s="287"/>
      <c r="K55" s="287"/>
    </row>
    <row r="56" spans="1:11" ht="15.75">
      <c r="A56" s="100"/>
      <c r="B56" s="288" t="s">
        <v>65</v>
      </c>
      <c r="C56" s="100"/>
      <c r="D56" s="99"/>
      <c r="E56" s="99"/>
      <c r="F56" s="99"/>
      <c r="G56" s="95"/>
      <c r="H56" s="95"/>
      <c r="I56" s="264"/>
      <c r="J56" s="287"/>
      <c r="K56" s="287"/>
    </row>
    <row r="57" spans="1:10" ht="13.5" thickBot="1">
      <c r="A57" s="100"/>
      <c r="B57" s="100"/>
      <c r="C57" s="100"/>
      <c r="D57" s="21"/>
      <c r="E57" s="162"/>
      <c r="F57" s="162"/>
      <c r="G57" s="117"/>
      <c r="H57" s="117"/>
      <c r="I57" s="170"/>
      <c r="J57" s="101"/>
    </row>
    <row r="58" spans="1:11" ht="12.75">
      <c r="A58" s="41"/>
      <c r="B58" s="139" t="s">
        <v>41</v>
      </c>
      <c r="C58" s="223"/>
      <c r="D58" s="289" t="s">
        <v>3</v>
      </c>
      <c r="E58" s="141" t="s">
        <v>42</v>
      </c>
      <c r="F58" s="290"/>
      <c r="G58" s="115" t="s">
        <v>72</v>
      </c>
      <c r="H58" s="160" t="s">
        <v>32</v>
      </c>
      <c r="I58" s="171" t="s">
        <v>4</v>
      </c>
      <c r="J58" s="225" t="s">
        <v>89</v>
      </c>
      <c r="K58" s="226"/>
    </row>
    <row r="59" spans="1:11" ht="12.75">
      <c r="A59" s="41"/>
      <c r="B59" s="159"/>
      <c r="C59" s="122"/>
      <c r="D59" s="122"/>
      <c r="E59" s="291" t="s">
        <v>43</v>
      </c>
      <c r="F59" s="182" t="s">
        <v>44</v>
      </c>
      <c r="G59" s="184" t="s">
        <v>73</v>
      </c>
      <c r="H59" s="292" t="s">
        <v>45</v>
      </c>
      <c r="I59" s="293" t="s">
        <v>92</v>
      </c>
      <c r="J59" s="127" t="s">
        <v>93</v>
      </c>
      <c r="K59" s="231" t="s">
        <v>68</v>
      </c>
    </row>
    <row r="60" spans="1:11" ht="13.5" thickBot="1">
      <c r="A60" s="41"/>
      <c r="B60" s="159"/>
      <c r="C60" s="122"/>
      <c r="D60" s="122"/>
      <c r="E60" s="143"/>
      <c r="F60" s="183"/>
      <c r="G60" s="144"/>
      <c r="H60" s="161"/>
      <c r="I60" s="193"/>
      <c r="J60" s="126" t="s">
        <v>96</v>
      </c>
      <c r="K60" s="236" t="s">
        <v>97</v>
      </c>
    </row>
    <row r="61" spans="1:11" s="34" customFormat="1" ht="12.75">
      <c r="A61" s="41"/>
      <c r="B61" s="222" t="s">
        <v>115</v>
      </c>
      <c r="C61" s="139"/>
      <c r="D61" s="294"/>
      <c r="E61" s="295"/>
      <c r="F61" s="21"/>
      <c r="G61" s="254"/>
      <c r="H61" s="132">
        <f>SUM(H62)</f>
        <v>0</v>
      </c>
      <c r="I61" s="148">
        <f>SUM(I62)</f>
        <v>10000</v>
      </c>
      <c r="J61" s="148">
        <f>SUM(J62)</f>
        <v>10000</v>
      </c>
      <c r="K61" s="148">
        <f>SUM(K62)</f>
        <v>0</v>
      </c>
    </row>
    <row r="62" spans="1:11" s="34" customFormat="1" ht="12.75">
      <c r="A62" s="41"/>
      <c r="B62" s="119" t="s">
        <v>116</v>
      </c>
      <c r="C62" s="145"/>
      <c r="D62" s="247" t="s">
        <v>34</v>
      </c>
      <c r="E62" s="246">
        <v>2004</v>
      </c>
      <c r="F62" s="31">
        <v>2004</v>
      </c>
      <c r="G62" s="118">
        <f>SUM(H62:I62)</f>
        <v>10000</v>
      </c>
      <c r="H62" s="53">
        <v>0</v>
      </c>
      <c r="I62" s="120">
        <v>10000</v>
      </c>
      <c r="J62" s="257">
        <v>10000</v>
      </c>
      <c r="K62" s="206">
        <v>0</v>
      </c>
    </row>
    <row r="63" spans="1:11" s="34" customFormat="1" ht="12.75">
      <c r="A63" s="41"/>
      <c r="B63" s="119"/>
      <c r="C63" s="145"/>
      <c r="D63" s="247"/>
      <c r="E63" s="246"/>
      <c r="F63" s="31"/>
      <c r="G63" s="118"/>
      <c r="H63" s="53"/>
      <c r="I63" s="120"/>
      <c r="J63" s="257"/>
      <c r="K63" s="206"/>
    </row>
    <row r="64" spans="1:11" s="34" customFormat="1" ht="12.75">
      <c r="A64" s="41"/>
      <c r="B64" s="207" t="s">
        <v>136</v>
      </c>
      <c r="C64" s="145"/>
      <c r="D64" s="247"/>
      <c r="E64" s="246"/>
      <c r="F64" s="31"/>
      <c r="G64" s="118"/>
      <c r="H64" s="132">
        <f>SUM(H65:H67)</f>
        <v>0</v>
      </c>
      <c r="I64" s="148">
        <f>SUM(I65:I67)</f>
        <v>4035</v>
      </c>
      <c r="J64" s="148">
        <f>SUM(J65:J67)</f>
        <v>4035</v>
      </c>
      <c r="K64" s="148">
        <f>SUM(K65:K67)</f>
        <v>0</v>
      </c>
    </row>
    <row r="65" spans="1:11" s="34" customFormat="1" ht="12.75">
      <c r="A65" s="41"/>
      <c r="B65" s="119" t="s">
        <v>137</v>
      </c>
      <c r="C65" s="145"/>
      <c r="D65" s="247"/>
      <c r="E65" s="246"/>
      <c r="F65" s="31"/>
      <c r="G65" s="118"/>
      <c r="H65" s="53"/>
      <c r="I65" s="120"/>
      <c r="J65" s="257"/>
      <c r="K65" s="206"/>
    </row>
    <row r="66" spans="1:11" s="34" customFormat="1" ht="12.75">
      <c r="A66" s="41"/>
      <c r="B66" s="116" t="s">
        <v>138</v>
      </c>
      <c r="C66" s="145"/>
      <c r="D66" s="247"/>
      <c r="E66" s="246"/>
      <c r="F66" s="31"/>
      <c r="G66" s="118"/>
      <c r="H66" s="53"/>
      <c r="I66" s="120"/>
      <c r="J66" s="257"/>
      <c r="K66" s="206"/>
    </row>
    <row r="67" spans="1:11" s="34" customFormat="1" ht="13.5" thickBot="1">
      <c r="A67" s="41"/>
      <c r="B67" s="116" t="s">
        <v>139</v>
      </c>
      <c r="C67" s="145"/>
      <c r="D67" s="247" t="s">
        <v>143</v>
      </c>
      <c r="E67" s="246">
        <v>2004</v>
      </c>
      <c r="F67" s="31">
        <v>2004</v>
      </c>
      <c r="G67" s="118">
        <f>SUM(H67:I67)</f>
        <v>4035</v>
      </c>
      <c r="H67" s="53">
        <v>0</v>
      </c>
      <c r="I67" s="120">
        <v>4035</v>
      </c>
      <c r="J67" s="257">
        <v>4035</v>
      </c>
      <c r="K67" s="206">
        <v>0</v>
      </c>
    </row>
    <row r="68" spans="1:11" s="34" customFormat="1" ht="13.5" thickBot="1">
      <c r="A68" s="41"/>
      <c r="B68" s="296"/>
      <c r="C68" s="167"/>
      <c r="D68" s="297" t="s">
        <v>62</v>
      </c>
      <c r="E68" s="298"/>
      <c r="F68" s="150"/>
      <c r="G68" s="165"/>
      <c r="H68" s="166"/>
      <c r="I68" s="192">
        <f>SUM(I61+I64)</f>
        <v>14035</v>
      </c>
      <c r="J68" s="192">
        <f>SUM(J61+J64)</f>
        <v>14035</v>
      </c>
      <c r="K68" s="192">
        <f>SUM(K61+K64)</f>
        <v>0</v>
      </c>
    </row>
    <row r="69" spans="1:11" s="34" customFormat="1" ht="12.75">
      <c r="A69" s="41"/>
      <c r="B69" s="139"/>
      <c r="C69" s="223"/>
      <c r="D69" s="299"/>
      <c r="E69" s="300"/>
      <c r="F69" s="299"/>
      <c r="G69" s="301"/>
      <c r="H69" s="302"/>
      <c r="I69" s="168"/>
      <c r="J69" s="303"/>
      <c r="K69" s="304"/>
    </row>
    <row r="70" spans="2:11" ht="15.75" thickBot="1">
      <c r="B70" s="169"/>
      <c r="C70" s="305"/>
      <c r="D70" s="306" t="s">
        <v>63</v>
      </c>
      <c r="E70" s="307"/>
      <c r="F70" s="308"/>
      <c r="G70" s="309"/>
      <c r="H70" s="305"/>
      <c r="I70" s="310">
        <f>SUM(I53+I68)</f>
        <v>4042144</v>
      </c>
      <c r="J70" s="311">
        <f>SUM(J53+J68)</f>
        <v>2342144</v>
      </c>
      <c r="K70" s="312">
        <f>SUM(K53+K68)</f>
        <v>1700000</v>
      </c>
    </row>
    <row r="71" ht="12.75">
      <c r="I71" s="87"/>
    </row>
    <row r="73" ht="12.75">
      <c r="E73" s="80"/>
    </row>
    <row r="74" spans="5:8" ht="12.75">
      <c r="E74" s="65"/>
      <c r="H74" s="155" t="s">
        <v>55</v>
      </c>
    </row>
    <row r="75" spans="5:8" ht="12.75">
      <c r="E75" s="65"/>
      <c r="H75" s="155" t="s">
        <v>24</v>
      </c>
    </row>
    <row r="76" ht="12.75">
      <c r="H76" s="155" t="s">
        <v>148</v>
      </c>
    </row>
    <row r="77" ht="12.75">
      <c r="H77" s="155"/>
    </row>
    <row r="78" ht="12.75">
      <c r="H78" s="125" t="s">
        <v>37</v>
      </c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Łucja Wieczorek</dc:creator>
  <cp:keywords/>
  <dc:description/>
  <cp:lastModifiedBy>Łucja Wieczorek</cp:lastModifiedBy>
  <cp:lastPrinted>2004-04-05T09:40:48Z</cp:lastPrinted>
  <dcterms:created xsi:type="dcterms:W3CDTF">2002-11-13T13:47:44Z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