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6"/>
  </bookViews>
  <sheets>
    <sheet name="dochody" sheetId="1" r:id="rId1"/>
    <sheet name="wydatki" sheetId="2" r:id="rId2"/>
    <sheet name="przychody budżetu" sheetId="3" r:id="rId3"/>
    <sheet name="zadania zlecone" sheetId="4" r:id="rId4"/>
    <sheet name="wydatki majątkowe" sheetId="5" r:id="rId5"/>
    <sheet name="wielol.program inwestyc." sheetId="6" r:id="rId6"/>
    <sheet name="sołectwa" sheetId="7" r:id="rId7"/>
  </sheets>
  <definedNames/>
  <calcPr fullCalcOnLoad="1"/>
</workbook>
</file>

<file path=xl/sharedStrings.xml><?xml version="1.0" encoding="utf-8"?>
<sst xmlns="http://schemas.openxmlformats.org/spreadsheetml/2006/main" count="961" uniqueCount="550">
  <si>
    <t>Zmiana</t>
  </si>
  <si>
    <t>Dział</t>
  </si>
  <si>
    <t>Rozdział</t>
  </si>
  <si>
    <t>Paragraf</t>
  </si>
  <si>
    <t>Treść</t>
  </si>
  <si>
    <t>Zlecone</t>
  </si>
  <si>
    <t>Ogółem</t>
  </si>
  <si>
    <t>Wpływy z różnych rozliczeń</t>
  </si>
  <si>
    <t>Wpływy z opłaty eksploatacyjnej</t>
  </si>
  <si>
    <t>Różne rozliczenia</t>
  </si>
  <si>
    <t>3 903 620,00</t>
  </si>
  <si>
    <t>Różne rozliczenia finansowe</t>
  </si>
  <si>
    <t>11 209,00</t>
  </si>
  <si>
    <t>Pozostałe odsetki</t>
  </si>
  <si>
    <t>Pomoc społeczna</t>
  </si>
  <si>
    <t xml:space="preserve">Zasiłki i pomoc w naturze oraz składki na ubezpieczenia społeczne </t>
  </si>
  <si>
    <t>44 000,00</t>
  </si>
  <si>
    <t>66 143,00</t>
  </si>
  <si>
    <t xml:space="preserve">Dotacje celowe otrzymane z budżetu państwa na realizację zadań bieżących z zakresu administracji rządowej  oraz innych zadań zleconych gminie (związkom gmin) ustawami </t>
  </si>
  <si>
    <t xml:space="preserve">Dotacje celowe otrzymane z budżetu państwa na realizację własnych zadań bieżących gmin ( związków gmin) </t>
  </si>
  <si>
    <t>22 143,00</t>
  </si>
  <si>
    <t>Razem</t>
  </si>
  <si>
    <t xml:space="preserve">Zmiany w planie dochodów budżetowych dla Gminy Lipno na rok 2004 </t>
  </si>
  <si>
    <t>Rolnictwo i łowiectwo</t>
  </si>
  <si>
    <t>60 300,00</t>
  </si>
  <si>
    <t>Infrastruktura wodociągowa i sanitacyjna wsi</t>
  </si>
  <si>
    <t>60 100,00</t>
  </si>
  <si>
    <t xml:space="preserve">Środki na dofinansowanie własnych inwestycji gmin (związków gmin), powiatów (związków powiatów), samorządów województw, pozyskane z innych źródeł </t>
  </si>
  <si>
    <t>60 000,00</t>
  </si>
  <si>
    <t>Pozostała działalność</t>
  </si>
  <si>
    <t xml:space="preserve">Dochody od osób prawnych, od osób fizycznych i od innych jednostek nieposiadających osobowości prawnej oraz wydatki związane z ich poborem </t>
  </si>
  <si>
    <t>4 029 748,00</t>
  </si>
  <si>
    <t xml:space="preserve">Wpływy z podatku dochodowego od osób fizycznych </t>
  </si>
  <si>
    <t>2 000,00</t>
  </si>
  <si>
    <t>2 002,00</t>
  </si>
  <si>
    <t>1 000,00</t>
  </si>
  <si>
    <t xml:space="preserve">Wpływy z innych opłat stanowiących dochody jednostek samorządu terytorialnego na podstawie ustaw </t>
  </si>
  <si>
    <t>358 200,00</t>
  </si>
  <si>
    <t>O10</t>
  </si>
  <si>
    <t>O1010</t>
  </si>
  <si>
    <t>O920</t>
  </si>
  <si>
    <t>O460</t>
  </si>
  <si>
    <t xml:space="preserve">Zmiany w planie wydatków dla gminy  Lipno na 2004 rok </t>
  </si>
  <si>
    <t>175 630,00</t>
  </si>
  <si>
    <t>148 800,00</t>
  </si>
  <si>
    <t>Wydatki inwestycyjne jednostek budżetowych</t>
  </si>
  <si>
    <t>Transport i łączność</t>
  </si>
  <si>
    <t>338 480,00</t>
  </si>
  <si>
    <t>Drogi publiczne gminne</t>
  </si>
  <si>
    <t>233 980,00</t>
  </si>
  <si>
    <t>Zakup materiałów i wyposażenia</t>
  </si>
  <si>
    <t xml:space="preserve">Wydatki na zakupy inwestycyjne jednostek budżetowych </t>
  </si>
  <si>
    <t>10 800,00</t>
  </si>
  <si>
    <t>Gospodarka mieszkaniowa</t>
  </si>
  <si>
    <t>75 600,00</t>
  </si>
  <si>
    <t>-10 000,00</t>
  </si>
  <si>
    <t>Gospodarka gruntami i nieruchomościami</t>
  </si>
  <si>
    <t>Zakup usług remontowych</t>
  </si>
  <si>
    <t>9 400,00</t>
  </si>
  <si>
    <t xml:space="preserve">Bezpieczeństwo publiczne i ochrona przeciwpożarowa </t>
  </si>
  <si>
    <t>2 500,00</t>
  </si>
  <si>
    <t>74 950,00</t>
  </si>
  <si>
    <t>Ochotnicze straże pożarne</t>
  </si>
  <si>
    <t>69 250,00</t>
  </si>
  <si>
    <t>24 500,00</t>
  </si>
  <si>
    <t>10 000,00</t>
  </si>
  <si>
    <t>Oświata i wychowanie</t>
  </si>
  <si>
    <t>3 000,00</t>
  </si>
  <si>
    <t>Wynagrodzenia osobowe pracowników</t>
  </si>
  <si>
    <t>Składki na ubezpieczenia społeczne</t>
  </si>
  <si>
    <t>4 000,00</t>
  </si>
  <si>
    <t>-4 000,00</t>
  </si>
  <si>
    <t>125 143,00</t>
  </si>
  <si>
    <t>Świadczenia społeczne</t>
  </si>
  <si>
    <t xml:space="preserve">Gospodarka komunalna i ochrona środowiska </t>
  </si>
  <si>
    <t>1 408 981,00</t>
  </si>
  <si>
    <t>Utrzymanie zieleni w miastach i gminach</t>
  </si>
  <si>
    <t>26 430,00</t>
  </si>
  <si>
    <t>7 930,00</t>
  </si>
  <si>
    <t>Oświetlenie ulic, placów i dróg</t>
  </si>
  <si>
    <t>1 105 600,00</t>
  </si>
  <si>
    <t>433 700,00</t>
  </si>
  <si>
    <t>Domy i ośrodki kultury, świetlice i kluby</t>
  </si>
  <si>
    <t>250 850,00</t>
  </si>
  <si>
    <t>42 910,00</t>
  </si>
  <si>
    <t>Zakup energii</t>
  </si>
  <si>
    <t>13 370,00</t>
  </si>
  <si>
    <t>20 480,00</t>
  </si>
  <si>
    <t>22 850,00</t>
  </si>
  <si>
    <t>1 700,00</t>
  </si>
  <si>
    <t>7 700,00</t>
  </si>
  <si>
    <t>Zakup usług pozostałych</t>
  </si>
  <si>
    <t>-1 000,00</t>
  </si>
  <si>
    <t>Kultura fizyczna i sport</t>
  </si>
  <si>
    <t>95 399,00</t>
  </si>
  <si>
    <t>Zadania w zakresie kultury fizycznej i sportu</t>
  </si>
  <si>
    <t>Wydatki</t>
  </si>
  <si>
    <t>Zmiany w planie zadań zleconych z zakresu administracji rządowej i innych zadań</t>
  </si>
  <si>
    <t>zleconych ustawami dla Gminy Lipno na rok 2004</t>
  </si>
  <si>
    <t>Dochody</t>
  </si>
  <si>
    <t>Plan budżetu gminy Lipno na rok 2004</t>
  </si>
  <si>
    <t>Załącznik Nr 5 do uchwały  Rady Gminy Lipno</t>
  </si>
  <si>
    <t>Załącznik Nr 6</t>
  </si>
  <si>
    <t>Wydatki majątkowe</t>
  </si>
  <si>
    <t>I. Wydatki inwestycyjne</t>
  </si>
  <si>
    <t xml:space="preserve">Klasyfikacja budżetowa </t>
  </si>
  <si>
    <t>Nazwa zadania inwestycyjnego</t>
  </si>
  <si>
    <t xml:space="preserve">                  Rok</t>
  </si>
  <si>
    <t>Łączne</t>
  </si>
  <si>
    <t>Nakłady</t>
  </si>
  <si>
    <t>Plan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</si>
  <si>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</si>
  <si>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</si>
  <si>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zakoń-</t>
  </si>
  <si>
    <t>nakłady</t>
  </si>
  <si>
    <t>dotychczasowe</t>
  </si>
  <si>
    <t>na rok 2004</t>
  </si>
  <si>
    <t>Środki</t>
  </si>
  <si>
    <t>częcia</t>
  </si>
  <si>
    <t>czenia</t>
  </si>
  <si>
    <t>własne</t>
  </si>
  <si>
    <t>lub kredyt</t>
  </si>
  <si>
    <t>Inwestycje kontynuowane</t>
  </si>
  <si>
    <t xml:space="preserve"> Dział O10-Rolnictwo i łowiectwo</t>
  </si>
  <si>
    <t>rozdz.O1010-Infrastruktura wodociągowa</t>
  </si>
  <si>
    <t xml:space="preserve"> -</t>
  </si>
  <si>
    <t>Budowa sieci wodociągowej z przyłączami w Lipnie</t>
  </si>
  <si>
    <t>i sanitacyjna wsi</t>
  </si>
  <si>
    <t xml:space="preserve">Budowa sieci wodociągowej z przyłączami </t>
  </si>
  <si>
    <t>w Wilkowicach przy ul.Kwiatowej</t>
  </si>
  <si>
    <t>Budowa sieci wodociągowej z przyłączami</t>
  </si>
  <si>
    <t>w Mórkowie</t>
  </si>
  <si>
    <t xml:space="preserve"> Dział 600 - transport i łączność</t>
  </si>
  <si>
    <t xml:space="preserve"> rozdz.60016 -drogi publiczne gminne</t>
  </si>
  <si>
    <t xml:space="preserve">Zabudowa rowu melioracyjnego i budowa chodnika w </t>
  </si>
  <si>
    <t>pasie drogi gminnej na ul.Lipowej w Wilkowicach</t>
  </si>
  <si>
    <t xml:space="preserve"> rozdz.60095 -pozostała działalność</t>
  </si>
  <si>
    <t>Budynek magazynowy na cele utrzymania dróg</t>
  </si>
  <si>
    <t>gminnych w Sulejewie- kontenerowy</t>
  </si>
  <si>
    <t>Dział 801-oświata i wychowanie</t>
  </si>
  <si>
    <t xml:space="preserve">  rozdz.80110- gimnazja</t>
  </si>
  <si>
    <t>Rozbudowa gimnazjum- zmiana dokumentacji II etapu</t>
  </si>
  <si>
    <t>rozbudowy z uwzględnieniem windy dla niepełnosprawnych</t>
  </si>
  <si>
    <t>Dział 900-gospodarka komunalna</t>
  </si>
  <si>
    <t>i ochrona środowiska</t>
  </si>
  <si>
    <t>rozdz. 90095-pozostała działalność</t>
  </si>
  <si>
    <t xml:space="preserve">Budowa sieci kanalizacji sanitarnej z przykanalikami </t>
  </si>
  <si>
    <t>w Wilkowicach - etap I cz.1  - ul. Lipowa</t>
  </si>
  <si>
    <t>w Wilkowicach - etap I cz.2  - ul. Lipowa</t>
  </si>
  <si>
    <t>Bezobsługowa, kontenerowa stacja zlewna ścieków</t>
  </si>
  <si>
    <t>dowożonych  w Wilkowicach</t>
  </si>
  <si>
    <t>Inwestycje noworozpoczynane</t>
  </si>
  <si>
    <t>Dział O10-Rolnictwo i łowiectwo</t>
  </si>
  <si>
    <t xml:space="preserve"> rozdz.O1010-Infrastruktura wodociągowa</t>
  </si>
  <si>
    <t>Budowa sieci wodociągowej w Gronówku</t>
  </si>
  <si>
    <t xml:space="preserve">   i sanitacyjna wsi</t>
  </si>
  <si>
    <t xml:space="preserve"> -projekt,podkłady geodezyjne</t>
  </si>
  <si>
    <t xml:space="preserve"> - Nowe Mórkowo- podkłady geodezyjne</t>
  </si>
  <si>
    <t xml:space="preserve"> - Wilkowice ul.Okrężna i Polna- podkłady geodezyjne</t>
  </si>
  <si>
    <t xml:space="preserve"> - Wilkowice ul.Szkolna - podkłady geodezyjne</t>
  </si>
  <si>
    <t>budowa dróg wraz z odwodnieniem na osiedlu</t>
  </si>
  <si>
    <t>w Lipnie</t>
  </si>
  <si>
    <t>w Mórkowie - podkłady geodezyjne i projekt</t>
  </si>
  <si>
    <t>Ogółem  wydatki  inwestycyjne</t>
  </si>
  <si>
    <t>II. Zakupy inwestycyjne</t>
  </si>
  <si>
    <t>rozpoczęcia</t>
  </si>
  <si>
    <t>zakończenia</t>
  </si>
  <si>
    <t xml:space="preserve"> Dział 600 - Transport i łączność</t>
  </si>
  <si>
    <t>zakup wiat przystankowych</t>
  </si>
  <si>
    <t>Dział 750-administracja publiczna</t>
  </si>
  <si>
    <t xml:space="preserve">  rozdz. 75023-urzędy gmin</t>
  </si>
  <si>
    <t xml:space="preserve">Zakup komputerów i programów </t>
  </si>
  <si>
    <t>Dział 852- Pomoc społeczna</t>
  </si>
  <si>
    <t>rozdz. 85212- świadczenia rodzinne</t>
  </si>
  <si>
    <t>oraz skladki na ubezpieczenia emerytalne</t>
  </si>
  <si>
    <t>i rentowe z ubezpieczenia społecznego</t>
  </si>
  <si>
    <t xml:space="preserve">Zakup komputera i programu </t>
  </si>
  <si>
    <t>Ogółem zakupy inwestycyjne</t>
  </si>
  <si>
    <t>III. Zakup udziałów</t>
  </si>
  <si>
    <t>Nazwa przedsiębiorstwa</t>
  </si>
  <si>
    <t xml:space="preserve">        Ilość udziałów</t>
  </si>
  <si>
    <t>Wartość</t>
  </si>
  <si>
    <t xml:space="preserve">Miejskie Przedsiębiorstwo Wodociągów </t>
  </si>
  <si>
    <t>i Kanalizacji Sp z o.o.. w Lesznie</t>
  </si>
  <si>
    <t>Ogółem  wartość wydatków majątkowych</t>
  </si>
  <si>
    <t>Przewodniczący</t>
  </si>
  <si>
    <t>Rady Gminy Lipno</t>
  </si>
  <si>
    <t>Kazimierz Kubicki</t>
  </si>
  <si>
    <t>Załącznik Nr 6 do uchwały</t>
  </si>
  <si>
    <t>Załącznik  Nr 7</t>
  </si>
  <si>
    <t>Wieloletni  program  inwestycyjny</t>
  </si>
  <si>
    <t xml:space="preserve">Koordynator </t>
  </si>
  <si>
    <t>Okres realizacji</t>
  </si>
  <si>
    <t>Sposób</t>
  </si>
  <si>
    <t>Łączne nakłady</t>
  </si>
  <si>
    <t>Limity wydatków w latach</t>
  </si>
  <si>
    <t>Nazwa programu</t>
  </si>
  <si>
    <t>zadania</t>
  </si>
  <si>
    <t>od    -</t>
  </si>
  <si>
    <t>do</t>
  </si>
  <si>
    <t>finansowania</t>
  </si>
  <si>
    <t>finansowe</t>
  </si>
  <si>
    <t>poniesione</t>
  </si>
  <si>
    <t>w zł</t>
  </si>
  <si>
    <t>Dział 900 - Gospodarka komunalna i ochrona środowiska</t>
  </si>
  <si>
    <t>Budowa sieci kanalizacji sanitarnej</t>
  </si>
  <si>
    <t>z przykanalikami w Wilkowicach</t>
  </si>
  <si>
    <t>Wójt Gminy</t>
  </si>
  <si>
    <t>środki własne</t>
  </si>
  <si>
    <t xml:space="preserve"> -  etap I cz. 1 - ul.Lipowa</t>
  </si>
  <si>
    <t>Lipno</t>
  </si>
  <si>
    <t>pożyczka WFOŚ</t>
  </si>
  <si>
    <t>kredyt lub fund.strukturalne</t>
  </si>
  <si>
    <t xml:space="preserve"> -  etap I cz. 2- ul.Lipowa</t>
  </si>
  <si>
    <t>kredyt lub ZPORR</t>
  </si>
  <si>
    <t xml:space="preserve">  - etap II- ul. Święciechowska</t>
  </si>
  <si>
    <t xml:space="preserve">  - etap III- ul. Dworcowa</t>
  </si>
  <si>
    <t>Załącznik Nr 3 do uchwały</t>
  </si>
  <si>
    <t>Załącznik Nr 4</t>
  </si>
  <si>
    <t xml:space="preserve">Przychody budżetu </t>
  </si>
  <si>
    <t>Zmiany</t>
  </si>
  <si>
    <t>Plan po</t>
  </si>
  <si>
    <t>§</t>
  </si>
  <si>
    <t>aktualny</t>
  </si>
  <si>
    <t>zmianach</t>
  </si>
  <si>
    <t>Przychody z zaciągniętych pożyczek i kredytów</t>
  </si>
  <si>
    <t>na rynku krajowym</t>
  </si>
  <si>
    <t>Przychody z tytułu innych rozliczeń krajowych</t>
  </si>
  <si>
    <t>Razem przychody</t>
  </si>
  <si>
    <t>Plan budżu gminy Lipno na rok 2004</t>
  </si>
  <si>
    <t xml:space="preserve">Zał. Nr 7 do uchwały Rady Gminy Lipno </t>
  </si>
  <si>
    <t>Załącznik  Nr 10</t>
  </si>
  <si>
    <t xml:space="preserve">                                    </t>
  </si>
  <si>
    <t xml:space="preserve"> Wydatki do dyspozycji jednostek pomocniczych - sołectw </t>
  </si>
  <si>
    <t>Klasyfik.</t>
  </si>
  <si>
    <t>S o ł e c t w a</t>
  </si>
  <si>
    <t>budżet.</t>
  </si>
  <si>
    <t>Goniem-</t>
  </si>
  <si>
    <t xml:space="preserve">Górka </t>
  </si>
  <si>
    <t>Gronów-</t>
  </si>
  <si>
    <t>Klonó-</t>
  </si>
  <si>
    <t>Koro-</t>
  </si>
  <si>
    <t>Mórko-</t>
  </si>
  <si>
    <t>Radomi-</t>
  </si>
  <si>
    <t>Rato-</t>
  </si>
  <si>
    <t>Smyczy-</t>
  </si>
  <si>
    <t>Sule-</t>
  </si>
  <si>
    <t>Targo-</t>
  </si>
  <si>
    <t>Wilko-</t>
  </si>
  <si>
    <t>Wyciąż-</t>
  </si>
  <si>
    <t>Żako-</t>
  </si>
  <si>
    <t xml:space="preserve">Razem </t>
  </si>
  <si>
    <t>bice</t>
  </si>
  <si>
    <t>Duch.</t>
  </si>
  <si>
    <t>ko</t>
  </si>
  <si>
    <t>wiec</t>
  </si>
  <si>
    <t>nowo</t>
  </si>
  <si>
    <t>wo</t>
  </si>
  <si>
    <t>cko</t>
  </si>
  <si>
    <t>wice</t>
  </si>
  <si>
    <t>na</t>
  </si>
  <si>
    <t>jewo</t>
  </si>
  <si>
    <t>wisko</t>
  </si>
  <si>
    <t>kowo</t>
  </si>
  <si>
    <t>Dział 010</t>
  </si>
  <si>
    <t>r.01095</t>
  </si>
  <si>
    <t>§ 4300- zakup usług pozostałych</t>
  </si>
  <si>
    <t>Dział 600</t>
  </si>
  <si>
    <t>Transport</t>
  </si>
  <si>
    <t>r.60016</t>
  </si>
  <si>
    <t>§ 4210-zakup materiałów i wyposaż.</t>
  </si>
  <si>
    <t>§ 4270- zakup usług remontowych</t>
  </si>
  <si>
    <t>Dział 754</t>
  </si>
  <si>
    <t>Bezp.publ.i ochrona przeciwpoż.</t>
  </si>
  <si>
    <t>Dział 900</t>
  </si>
  <si>
    <t>Gospodarka komunalna</t>
  </si>
  <si>
    <t>r. 90003</t>
  </si>
  <si>
    <t>Oczyszczanie miast i wsi</t>
  </si>
  <si>
    <t>r. 90004</t>
  </si>
  <si>
    <t>Utrzymanie zieleni w miast.i gminach</t>
  </si>
  <si>
    <t>Dział 921</t>
  </si>
  <si>
    <t>Kultura i ochr.dziedz.narodow.</t>
  </si>
  <si>
    <t>r. 92109</t>
  </si>
  <si>
    <t>Domy i ośr.kult.świetlice i kluby</t>
  </si>
  <si>
    <t>§ 4110-składki na ubezp.społeczne</t>
  </si>
  <si>
    <t>§ 4260-zakup energii</t>
  </si>
  <si>
    <t xml:space="preserve"> </t>
  </si>
  <si>
    <t>r.92195</t>
  </si>
  <si>
    <t>Dział 926</t>
  </si>
  <si>
    <t>r. 92601</t>
  </si>
  <si>
    <t>Obiekty sportowe</t>
  </si>
  <si>
    <t>r. 92605</t>
  </si>
  <si>
    <t>Zadania w zakr. kultur. fiz. i sportu</t>
  </si>
  <si>
    <t xml:space="preserve">Załącznik Nr 1 do uchwały Rady Gminy LIpno  Nr XXII/130 /2004  z dnia 29.11 .2004r.    </t>
  </si>
  <si>
    <t>Stan na dzień:26-11-04</t>
  </si>
  <si>
    <t>Stan na dzień:29-11-04</t>
  </si>
  <si>
    <t>192 400,00</t>
  </si>
  <si>
    <t>132 100,00</t>
  </si>
  <si>
    <t>192 200,00</t>
  </si>
  <si>
    <t>192 000,00</t>
  </si>
  <si>
    <t>132 000,00</t>
  </si>
  <si>
    <t>181 600,00</t>
  </si>
  <si>
    <t>151 600,00</t>
  </si>
  <si>
    <t>-30 000,00</t>
  </si>
  <si>
    <t xml:space="preserve">Wpłaty z tytułu odpłatnego nabycia prawa własności nieruchomości </t>
  </si>
  <si>
    <t>110 000,00</t>
  </si>
  <si>
    <t>80 000,00</t>
  </si>
  <si>
    <t>Administracja publiczna</t>
  </si>
  <si>
    <t>40 273,00</t>
  </si>
  <si>
    <t>62 773,00</t>
  </si>
  <si>
    <t>63 173,00</t>
  </si>
  <si>
    <t>Urzędy gmin (miast i miast na prawach powiatu)</t>
  </si>
  <si>
    <t>21 650,00</t>
  </si>
  <si>
    <t>22 050,00</t>
  </si>
  <si>
    <t xml:space="preserve">Wpływy ze sprzedaży wyrobów i składników majątkowych </t>
  </si>
  <si>
    <t>3 974 578,00</t>
  </si>
  <si>
    <t>-55 170,00</t>
  </si>
  <si>
    <t>2 402,00</t>
  </si>
  <si>
    <t xml:space="preserve">Podatek od działalności gospodarczej osób fizycznych, opłacany w formie karty podatkowej </t>
  </si>
  <si>
    <t>2 400,00</t>
  </si>
  <si>
    <t>302 200,00</t>
  </si>
  <si>
    <t>-56 000,00</t>
  </si>
  <si>
    <t xml:space="preserve">Wpływy z innych lokalnych opłat pobieranych przez jednostki samorządu terytorialnego na podstawie odrębnych ustaw </t>
  </si>
  <si>
    <t>280 000,00</t>
  </si>
  <si>
    <t>224 000,00</t>
  </si>
  <si>
    <t>O770</t>
  </si>
  <si>
    <t>O840</t>
  </si>
  <si>
    <t>O490</t>
  </si>
  <si>
    <t>3 960 620,00</t>
  </si>
  <si>
    <t>57 000,00</t>
  </si>
  <si>
    <t xml:space="preserve">Uzupełnienie subwencji ogólnej dla jednostek samorządu terytorialnego </t>
  </si>
  <si>
    <t>56 438,00</t>
  </si>
  <si>
    <t>Środki na uzupełnienie dochodów gmin</t>
  </si>
  <si>
    <t>11 771,00</t>
  </si>
  <si>
    <t>54 806,00</t>
  </si>
  <si>
    <t>55 106,00</t>
  </si>
  <si>
    <t>23 190,00</t>
  </si>
  <si>
    <t>23 490,00</t>
  </si>
  <si>
    <t>554 936,00</t>
  </si>
  <si>
    <t>581 053,00</t>
  </si>
  <si>
    <t>659 951,00</t>
  </si>
  <si>
    <t>688 068,00</t>
  </si>
  <si>
    <t>105 015,00</t>
  </si>
  <si>
    <t>107 015,00</t>
  </si>
  <si>
    <t xml:space="preserve">Świadczenia rodzinne oraz składki na ubezpieczenia emerytalne i rentowe z ubezpieczenia społecznego </t>
  </si>
  <si>
    <t>420 024,00</t>
  </si>
  <si>
    <t>531 269,00</t>
  </si>
  <si>
    <t>111 245,00</t>
  </si>
  <si>
    <t>414 055,00</t>
  </si>
  <si>
    <t>525 300,00</t>
  </si>
  <si>
    <t xml:space="preserve">Składki na ubezpieczenie zdrowotne opłacane za osoby pobierające niektóre świadczenia z pomocy społecznej oraz niektóre świadczenia rodzinne  </t>
  </si>
  <si>
    <t>9 000,00</t>
  </si>
  <si>
    <t>2 670,00</t>
  </si>
  <si>
    <t>-6 330,00</t>
  </si>
  <si>
    <t>45 000,00</t>
  </si>
  <si>
    <t>69 143,00</t>
  </si>
  <si>
    <t>24 143,00</t>
  </si>
  <si>
    <t>Zasiłki rodzinne, pielęgnacyjne i wychowawcze</t>
  </si>
  <si>
    <t>42 549,00</t>
  </si>
  <si>
    <t>174 549,00</t>
  </si>
  <si>
    <t>49 784,00</t>
  </si>
  <si>
    <t>7 235,00</t>
  </si>
  <si>
    <t>-124 765,00</t>
  </si>
  <si>
    <t>-132 000,00</t>
  </si>
  <si>
    <t>648 815,00</t>
  </si>
  <si>
    <t>9 082 410,00</t>
  </si>
  <si>
    <t>761 065,00</t>
  </si>
  <si>
    <t>9 169 290,00</t>
  </si>
  <si>
    <t>112 250,00</t>
  </si>
  <si>
    <t>86 880,00</t>
  </si>
  <si>
    <t xml:space="preserve">Załącznik nr 2 do uchwały Rady  Gminy Lipno Nr XXII/130 /2004 z dnia 29.11.2004r. </t>
  </si>
  <si>
    <t>1 142 740,00</t>
  </si>
  <si>
    <t>967 110,00</t>
  </si>
  <si>
    <t>1 118 410,00</t>
  </si>
  <si>
    <t>969 610,00</t>
  </si>
  <si>
    <t>17 710,00</t>
  </si>
  <si>
    <t>15 210,00</t>
  </si>
  <si>
    <t>-2 500,00</t>
  </si>
  <si>
    <t>2 900,00</t>
  </si>
  <si>
    <t>1 300,00</t>
  </si>
  <si>
    <t>-1 600,00</t>
  </si>
  <si>
    <t>1 860,00</t>
  </si>
  <si>
    <t>1 660,00</t>
  </si>
  <si>
    <t>11 170,00</t>
  </si>
  <si>
    <t>10 670,00</t>
  </si>
  <si>
    <t>330 710,00</t>
  </si>
  <si>
    <t>-7 770,00</t>
  </si>
  <si>
    <t>217 710,00</t>
  </si>
  <si>
    <t>-16 270,00</t>
  </si>
  <si>
    <t>7 720,00</t>
  </si>
  <si>
    <t>9 250,00</t>
  </si>
  <si>
    <t>1 530,00</t>
  </si>
  <si>
    <t>Różne opłaty i składki</t>
  </si>
  <si>
    <t>12 100,00</t>
  </si>
  <si>
    <t>13 100,00</t>
  </si>
  <si>
    <t>24 000,00</t>
  </si>
  <si>
    <t>-21 000,00</t>
  </si>
  <si>
    <t>13 000,00</t>
  </si>
  <si>
    <t>2 200,00</t>
  </si>
  <si>
    <t>104 500,00</t>
  </si>
  <si>
    <t>113 000,00</t>
  </si>
  <si>
    <t>8 500,00</t>
  </si>
  <si>
    <t>29 000,00</t>
  </si>
  <si>
    <t>4 500,00</t>
  </si>
  <si>
    <t>84 000,00</t>
  </si>
  <si>
    <t>70 800,00</t>
  </si>
  <si>
    <t>-4 800,00</t>
  </si>
  <si>
    <t>15 000,00</t>
  </si>
  <si>
    <t>12 500,00</t>
  </si>
  <si>
    <t>7 100,00</t>
  </si>
  <si>
    <t>-2 300,00</t>
  </si>
  <si>
    <t>Działalność usługowa</t>
  </si>
  <si>
    <t>31 420,00</t>
  </si>
  <si>
    <t>16 420,00</t>
  </si>
  <si>
    <t>Plany zagospodarowania przestrzennego</t>
  </si>
  <si>
    <t>5 280,00</t>
  </si>
  <si>
    <t>21 700,00</t>
  </si>
  <si>
    <t>1 275 110,00</t>
  </si>
  <si>
    <t>1 263 560,00</t>
  </si>
  <si>
    <t>-11 550,00</t>
  </si>
  <si>
    <t>O1095</t>
  </si>
  <si>
    <t>1 047 066,00</t>
  </si>
  <si>
    <t>1 035 516,00</t>
  </si>
  <si>
    <t>110 566,00</t>
  </si>
  <si>
    <t>104 816,00</t>
  </si>
  <si>
    <t>-5 750,00</t>
  </si>
  <si>
    <t>4 200,00</t>
  </si>
  <si>
    <t>-5 800,00</t>
  </si>
  <si>
    <t>73 950,00</t>
  </si>
  <si>
    <t>68 250,00</t>
  </si>
  <si>
    <t>27 300,00</t>
  </si>
  <si>
    <t>26 300,00</t>
  </si>
  <si>
    <t>34 350,00</t>
  </si>
  <si>
    <t>39 000,00</t>
  </si>
  <si>
    <t>4 650,00</t>
  </si>
  <si>
    <t xml:space="preserve">Pobór podatków, opłat i niepodatkowych należności budżetowych </t>
  </si>
  <si>
    <t>Składki na Fundusz Pracy</t>
  </si>
  <si>
    <t>14 100,00</t>
  </si>
  <si>
    <t>18 100,00</t>
  </si>
  <si>
    <t>Obsługa długu publicznego</t>
  </si>
  <si>
    <t>37 000,00</t>
  </si>
  <si>
    <t>27 000,00</t>
  </si>
  <si>
    <t xml:space="preserve">Obsługa papierów wartościowych, kredytów i pożyczek jednostek samorządu terytorialnego </t>
  </si>
  <si>
    <t xml:space="preserve">Odsetki i dyskonto od krajowych skarbowych papierów wartościowych oraz od krajowych pożyczek i kredytów </t>
  </si>
  <si>
    <t>4 537 772,00</t>
  </si>
  <si>
    <t>4 557 072,00</t>
  </si>
  <si>
    <t>19 300,00</t>
  </si>
  <si>
    <t>Dowożenie uczniów do szkół</t>
  </si>
  <si>
    <t>166 609,00</t>
  </si>
  <si>
    <t>185 609,00</t>
  </si>
  <si>
    <t>19 000,00</t>
  </si>
  <si>
    <t>128 540,00</t>
  </si>
  <si>
    <t>147 540,00</t>
  </si>
  <si>
    <t>39 217,00</t>
  </si>
  <si>
    <t>39 517,00</t>
  </si>
  <si>
    <t>1 055,00</t>
  </si>
  <si>
    <t>874 473,00</t>
  </si>
  <si>
    <t>981 488,00</t>
  </si>
  <si>
    <t>429 487,00</t>
  </si>
  <si>
    <t>540 732,00</t>
  </si>
  <si>
    <t>393 594,00</t>
  </si>
  <si>
    <t>504 794,00</t>
  </si>
  <si>
    <t>111 200,00</t>
  </si>
  <si>
    <t>6 327,00</t>
  </si>
  <si>
    <t>12 148,00</t>
  </si>
  <si>
    <t>6 384,00</t>
  </si>
  <si>
    <t>12 205,00</t>
  </si>
  <si>
    <t>11 155,00</t>
  </si>
  <si>
    <t>12 383,00</t>
  </si>
  <si>
    <t>11 164,00</t>
  </si>
  <si>
    <t>12 392,00</t>
  </si>
  <si>
    <t>1 001,00</t>
  </si>
  <si>
    <t>1 766,00</t>
  </si>
  <si>
    <t>1 142,00</t>
  </si>
  <si>
    <t>1 823,00</t>
  </si>
  <si>
    <t>2 103,00</t>
  </si>
  <si>
    <t>2 424,00</t>
  </si>
  <si>
    <t>2 704,00</t>
  </si>
  <si>
    <t>Składki na ubezpieczenie zdrowotne</t>
  </si>
  <si>
    <t>128 143,00</t>
  </si>
  <si>
    <t>42 000,00</t>
  </si>
  <si>
    <t>123 143,00</t>
  </si>
  <si>
    <t>43 000,00</t>
  </si>
  <si>
    <t>126 143,00</t>
  </si>
  <si>
    <t>518 306,00</t>
  </si>
  <si>
    <t>-890 675,00</t>
  </si>
  <si>
    <t>5 600,00</t>
  </si>
  <si>
    <t>5 300,00</t>
  </si>
  <si>
    <t>22 300,00</t>
  </si>
  <si>
    <t>-4 130,00</t>
  </si>
  <si>
    <t>3 800,00</t>
  </si>
  <si>
    <t>169 429,00</t>
  </si>
  <si>
    <t>172 664,00</t>
  </si>
  <si>
    <t>3 235,00</t>
  </si>
  <si>
    <t>132 225,00</t>
  </si>
  <si>
    <t>139 460,00</t>
  </si>
  <si>
    <t>1 195 522,00</t>
  </si>
  <si>
    <t>306 042,00</t>
  </si>
  <si>
    <t>-889 480,00</t>
  </si>
  <si>
    <t>216 120,00</t>
  </si>
  <si>
    <t>Kultura i ochrona dziedzictwa narodowego</t>
  </si>
  <si>
    <t>430 197,00</t>
  </si>
  <si>
    <t>-3 503,00</t>
  </si>
  <si>
    <t>249 137,00</t>
  </si>
  <si>
    <t>-1 713,00</t>
  </si>
  <si>
    <t>1 302,00</t>
  </si>
  <si>
    <t>1 440,00</t>
  </si>
  <si>
    <t>46 781,00</t>
  </si>
  <si>
    <t>3 871,00</t>
  </si>
  <si>
    <t>13 530,00</t>
  </si>
  <si>
    <t>16 530,00</t>
  </si>
  <si>
    <t>-3 950,00</t>
  </si>
  <si>
    <t>24 088,00</t>
  </si>
  <si>
    <t>22 156,00</t>
  </si>
  <si>
    <t>-1 932,00</t>
  </si>
  <si>
    <t>21 060,00</t>
  </si>
  <si>
    <t>-1 790,00</t>
  </si>
  <si>
    <t>6 910,00</t>
  </si>
  <si>
    <t>9 030,00</t>
  </si>
  <si>
    <t>8 030,00</t>
  </si>
  <si>
    <t>97 082,00</t>
  </si>
  <si>
    <t>1 683,00</t>
  </si>
  <si>
    <t>11 790,00</t>
  </si>
  <si>
    <t>12 560,00</t>
  </si>
  <si>
    <t>3 990,00</t>
  </si>
  <si>
    <t>4 160,00</t>
  </si>
  <si>
    <t>5 800,00</t>
  </si>
  <si>
    <t>6 400,00</t>
  </si>
  <si>
    <t>83 609,00</t>
  </si>
  <si>
    <t>84 522,00</t>
  </si>
  <si>
    <t>9 200,00</t>
  </si>
  <si>
    <t>9 418,00</t>
  </si>
  <si>
    <t>2 640,00</t>
  </si>
  <si>
    <t>3 335,00</t>
  </si>
  <si>
    <t>606 266,00</t>
  </si>
  <si>
    <t>9 431 002,00</t>
  </si>
  <si>
    <t>711 281,00</t>
  </si>
  <si>
    <t>9 617 882,00</t>
  </si>
  <si>
    <t>186 880,00</t>
  </si>
  <si>
    <t>Rady Gminy Lipno NrXXII/130/2004</t>
  </si>
  <si>
    <t>z dnia 29 listopada 2004r.</t>
  </si>
  <si>
    <t xml:space="preserve">Załącznik Nr 4 do Uchwały Rady Gminy Lipno Nr XXII/130 /2004 z dnia 29.11.2004 </t>
  </si>
  <si>
    <t xml:space="preserve">Stan na dzień:26-11-04 </t>
  </si>
  <si>
    <t xml:space="preserve">Stan na dzień:29-11-04 </t>
  </si>
  <si>
    <t>NrXXII/130/2004  z dnia 29 listopada 2004r.</t>
  </si>
  <si>
    <t xml:space="preserve">Nr  XXII/130 /2004   z dnia 29.11.2004r.              </t>
  </si>
  <si>
    <t>fund.strukturalne</t>
  </si>
  <si>
    <t>na osiedlu Prymasa 1000-lecia</t>
  </si>
  <si>
    <t xml:space="preserve"> - Lipno ul. Różana - podkłady geodezyjne</t>
  </si>
  <si>
    <t>zakup gruntu pod drogi gminne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</si>
</sst>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8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3" fontId="1" fillId="0" borderId="2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10" fillId="0" borderId="29" xfId="0" applyFont="1" applyBorder="1" applyAlignment="1">
      <alignment/>
    </xf>
    <xf numFmtId="3" fontId="10" fillId="0" borderId="29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3" fontId="0" fillId="0" borderId="3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4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64" fontId="2" fillId="0" borderId="22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 horizontal="center"/>
    </xf>
    <xf numFmtId="3" fontId="0" fillId="0" borderId="43" xfId="0" applyNumberForma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4" fillId="0" borderId="31" xfId="0" applyFont="1" applyBorder="1" applyAlignment="1">
      <alignment/>
    </xf>
    <xf numFmtId="3" fontId="0" fillId="0" borderId="29" xfId="0" applyNumberForma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1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0" fontId="11" fillId="0" borderId="45" xfId="0" applyFont="1" applyBorder="1" applyAlignment="1">
      <alignment horizontal="left"/>
    </xf>
    <xf numFmtId="3" fontId="11" fillId="0" borderId="45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2" xfId="0" applyBorder="1" applyAlignment="1">
      <alignment/>
    </xf>
    <xf numFmtId="0" fontId="8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7" fillId="0" borderId="5" xfId="0" applyFont="1" applyBorder="1" applyAlignment="1">
      <alignment/>
    </xf>
    <xf numFmtId="0" fontId="7" fillId="0" borderId="45" xfId="0" applyFont="1" applyBorder="1" applyAlignment="1">
      <alignment/>
    </xf>
    <xf numFmtId="3" fontId="2" fillId="0" borderId="45" xfId="0" applyNumberFormat="1" applyFont="1" applyBorder="1" applyAlignment="1">
      <alignment horizontal="left"/>
    </xf>
    <xf numFmtId="3" fontId="7" fillId="0" borderId="45" xfId="0" applyNumberFormat="1" applyFont="1" applyBorder="1" applyAlignment="1">
      <alignment/>
    </xf>
    <xf numFmtId="3" fontId="7" fillId="0" borderId="4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1" fillId="0" borderId="49" xfId="0" applyFont="1" applyBorder="1" applyAlignment="1">
      <alignment horizontal="left"/>
    </xf>
    <xf numFmtId="3" fontId="11" fillId="0" borderId="49" xfId="0" applyNumberFormat="1" applyFont="1" applyBorder="1" applyAlignment="1">
      <alignment horizontal="right"/>
    </xf>
    <xf numFmtId="3" fontId="11" fillId="0" borderId="49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0" fillId="0" borderId="19" xfId="0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3" fontId="2" fillId="0" borderId="27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33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46" xfId="0" applyFont="1" applyBorder="1" applyAlignment="1">
      <alignment/>
    </xf>
    <xf numFmtId="3" fontId="13" fillId="0" borderId="46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40" xfId="0" applyFont="1" applyBorder="1" applyAlignment="1">
      <alignment/>
    </xf>
    <xf numFmtId="3" fontId="13" fillId="0" borderId="55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49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3" fontId="13" fillId="0" borderId="56" xfId="0" applyNumberFormat="1" applyFont="1" applyBorder="1" applyAlignment="1">
      <alignment/>
    </xf>
    <xf numFmtId="3" fontId="13" fillId="0" borderId="49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5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7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3" fontId="2" fillId="0" borderId="4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58" xfId="0" applyFont="1" applyBorder="1" applyAlignment="1">
      <alignment/>
    </xf>
    <xf numFmtId="3" fontId="5" fillId="0" borderId="5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5" sqref="A5:A49"/>
    </sheetView>
  </sheetViews>
  <sheetFormatPr defaultColWidth="9.00390625" defaultRowHeight="12.75"/>
  <cols>
    <col min="1" max="1" width="5.75390625" style="2" customWidth="1"/>
    <col min="2" max="2" width="28.625" style="0" customWidth="1"/>
    <col min="3" max="3" width="8.625" style="0" customWidth="1"/>
    <col min="4" max="4" width="9.375" style="0" customWidth="1"/>
    <col min="7" max="7" width="8.00390625" style="0" customWidth="1"/>
    <col min="8" max="8" width="7.875" style="0" customWidth="1"/>
  </cols>
  <sheetData>
    <row r="1" ht="12.75">
      <c r="B1" s="366" t="s">
        <v>22</v>
      </c>
    </row>
    <row r="2" ht="12.75">
      <c r="B2" t="s">
        <v>293</v>
      </c>
    </row>
    <row r="5" spans="1:8" ht="12.75">
      <c r="A5" s="36" t="s">
        <v>1</v>
      </c>
      <c r="B5" s="12"/>
      <c r="C5" s="439" t="s">
        <v>294</v>
      </c>
      <c r="D5" s="440"/>
      <c r="E5" s="441" t="s">
        <v>295</v>
      </c>
      <c r="F5" s="445"/>
      <c r="G5" s="446" t="s">
        <v>0</v>
      </c>
      <c r="H5" s="442"/>
    </row>
    <row r="6" spans="1:8" ht="12.75">
      <c r="A6" s="50" t="s">
        <v>2</v>
      </c>
      <c r="B6" s="15" t="s">
        <v>4</v>
      </c>
      <c r="C6" s="18"/>
      <c r="D6" s="96"/>
      <c r="E6" s="49"/>
      <c r="F6" s="15"/>
      <c r="G6" s="46"/>
      <c r="H6" s="444"/>
    </row>
    <row r="7" spans="1:8" ht="12.75">
      <c r="A7" s="435" t="s">
        <v>3</v>
      </c>
      <c r="B7" s="17"/>
      <c r="C7" s="20" t="s">
        <v>5</v>
      </c>
      <c r="D7" s="443" t="s">
        <v>6</v>
      </c>
      <c r="E7" s="48" t="s">
        <v>5</v>
      </c>
      <c r="F7" s="16" t="s">
        <v>6</v>
      </c>
      <c r="G7" s="48" t="s">
        <v>5</v>
      </c>
      <c r="H7" s="48" t="s">
        <v>6</v>
      </c>
    </row>
    <row r="8" spans="1:8" ht="12.75">
      <c r="A8" s="449" t="s">
        <v>38</v>
      </c>
      <c r="B8" s="452" t="s">
        <v>23</v>
      </c>
      <c r="C8" s="431">
        <v>0</v>
      </c>
      <c r="D8" s="40" t="s">
        <v>24</v>
      </c>
      <c r="E8" s="431">
        <v>0</v>
      </c>
      <c r="F8" s="432" t="s">
        <v>296</v>
      </c>
      <c r="G8" s="433">
        <v>0</v>
      </c>
      <c r="H8" s="432" t="s">
        <v>297</v>
      </c>
    </row>
    <row r="9" spans="1:9" ht="22.5">
      <c r="A9" s="37" t="s">
        <v>39</v>
      </c>
      <c r="B9" s="453" t="s">
        <v>25</v>
      </c>
      <c r="C9" s="30">
        <v>0</v>
      </c>
      <c r="D9" s="5" t="s">
        <v>26</v>
      </c>
      <c r="E9" s="30">
        <v>0</v>
      </c>
      <c r="F9" s="27" t="s">
        <v>298</v>
      </c>
      <c r="G9" s="30">
        <v>0</v>
      </c>
      <c r="H9" s="27" t="s">
        <v>297</v>
      </c>
      <c r="I9" s="2"/>
    </row>
    <row r="10" spans="1:9" ht="12.75">
      <c r="A10" s="30" t="s">
        <v>40</v>
      </c>
      <c r="B10" s="453" t="s">
        <v>13</v>
      </c>
      <c r="C10" s="21">
        <v>0</v>
      </c>
      <c r="D10" s="2">
        <v>100</v>
      </c>
      <c r="E10" s="21">
        <v>0</v>
      </c>
      <c r="F10" s="28">
        <v>200</v>
      </c>
      <c r="G10" s="21">
        <v>0</v>
      </c>
      <c r="H10" s="28">
        <v>100</v>
      </c>
      <c r="I10" s="2"/>
    </row>
    <row r="11" spans="1:8" ht="56.25">
      <c r="A11" s="21">
        <v>6290</v>
      </c>
      <c r="B11" s="453" t="s">
        <v>27</v>
      </c>
      <c r="C11" s="30">
        <v>0</v>
      </c>
      <c r="D11" s="5" t="s">
        <v>28</v>
      </c>
      <c r="E11" s="30">
        <v>0</v>
      </c>
      <c r="F11" s="27" t="s">
        <v>299</v>
      </c>
      <c r="G11" s="30">
        <v>0</v>
      </c>
      <c r="H11" s="27" t="s">
        <v>300</v>
      </c>
    </row>
    <row r="12" spans="1:8" ht="12.75">
      <c r="A12" s="449">
        <v>700</v>
      </c>
      <c r="B12" s="452" t="s">
        <v>53</v>
      </c>
      <c r="C12" s="448">
        <v>0</v>
      </c>
      <c r="D12" s="42" t="s">
        <v>301</v>
      </c>
      <c r="E12" s="448">
        <v>0</v>
      </c>
      <c r="F12" s="41" t="s">
        <v>302</v>
      </c>
      <c r="G12" s="448">
        <v>0</v>
      </c>
      <c r="H12" s="41" t="s">
        <v>303</v>
      </c>
    </row>
    <row r="13" spans="1:8" ht="22.5">
      <c r="A13" s="37">
        <v>70005</v>
      </c>
      <c r="B13" s="453" t="s">
        <v>56</v>
      </c>
      <c r="C13" s="30">
        <v>0</v>
      </c>
      <c r="D13" s="5" t="s">
        <v>301</v>
      </c>
      <c r="E13" s="30">
        <v>0</v>
      </c>
      <c r="F13" s="27" t="s">
        <v>302</v>
      </c>
      <c r="G13" s="30">
        <v>0</v>
      </c>
      <c r="H13" s="27" t="s">
        <v>303</v>
      </c>
    </row>
    <row r="14" spans="1:8" ht="22.5">
      <c r="A14" s="30" t="s">
        <v>325</v>
      </c>
      <c r="B14" s="453" t="s">
        <v>304</v>
      </c>
      <c r="C14" s="30">
        <v>0</v>
      </c>
      <c r="D14" s="5" t="s">
        <v>305</v>
      </c>
      <c r="E14" s="30">
        <v>0</v>
      </c>
      <c r="F14" s="27" t="s">
        <v>306</v>
      </c>
      <c r="G14" s="30">
        <v>0</v>
      </c>
      <c r="H14" s="27" t="s">
        <v>303</v>
      </c>
    </row>
    <row r="15" spans="1:8" ht="12.75">
      <c r="A15" s="449">
        <v>750</v>
      </c>
      <c r="B15" s="452" t="s">
        <v>307</v>
      </c>
      <c r="C15" s="448" t="s">
        <v>308</v>
      </c>
      <c r="D15" s="42" t="s">
        <v>309</v>
      </c>
      <c r="E15" s="448" t="s">
        <v>308</v>
      </c>
      <c r="F15" s="41" t="s">
        <v>310</v>
      </c>
      <c r="G15" s="448">
        <v>0</v>
      </c>
      <c r="H15" s="41">
        <v>400</v>
      </c>
    </row>
    <row r="16" spans="1:8" ht="22.5">
      <c r="A16" s="37">
        <v>75023</v>
      </c>
      <c r="B16" s="453" t="s">
        <v>311</v>
      </c>
      <c r="C16" s="30">
        <v>0</v>
      </c>
      <c r="D16" s="5" t="s">
        <v>312</v>
      </c>
      <c r="E16" s="30">
        <v>0</v>
      </c>
      <c r="F16" s="27" t="s">
        <v>313</v>
      </c>
      <c r="G16" s="30">
        <v>0</v>
      </c>
      <c r="H16" s="27">
        <v>400</v>
      </c>
    </row>
    <row r="17" spans="1:8" ht="22.5">
      <c r="A17" s="30" t="s">
        <v>326</v>
      </c>
      <c r="B17" s="453" t="s">
        <v>314</v>
      </c>
      <c r="C17" s="30">
        <v>0</v>
      </c>
      <c r="D17" s="5">
        <v>0</v>
      </c>
      <c r="E17" s="30">
        <v>0</v>
      </c>
      <c r="F17" s="27">
        <v>400</v>
      </c>
      <c r="G17" s="30">
        <v>0</v>
      </c>
      <c r="H17" s="27">
        <v>400</v>
      </c>
    </row>
    <row r="18" spans="1:8" ht="56.25">
      <c r="A18" s="448">
        <v>756</v>
      </c>
      <c r="B18" s="452" t="s">
        <v>30</v>
      </c>
      <c r="C18" s="448">
        <v>0</v>
      </c>
      <c r="D18" s="42" t="s">
        <v>31</v>
      </c>
      <c r="E18" s="448">
        <v>0</v>
      </c>
      <c r="F18" s="41" t="s">
        <v>315</v>
      </c>
      <c r="G18" s="448">
        <v>0</v>
      </c>
      <c r="H18" s="41" t="s">
        <v>316</v>
      </c>
    </row>
    <row r="19" spans="1:8" ht="22.5">
      <c r="A19" s="37">
        <v>75601</v>
      </c>
      <c r="B19" s="453" t="s">
        <v>32</v>
      </c>
      <c r="C19" s="30">
        <v>0</v>
      </c>
      <c r="D19" s="5" t="s">
        <v>34</v>
      </c>
      <c r="E19" s="30">
        <v>0</v>
      </c>
      <c r="F19" s="27" t="s">
        <v>317</v>
      </c>
      <c r="G19" s="30">
        <v>0</v>
      </c>
      <c r="H19" s="27">
        <v>400</v>
      </c>
    </row>
    <row r="20" spans="1:8" ht="33.75">
      <c r="A20" s="21">
        <v>350</v>
      </c>
      <c r="B20" s="453" t="s">
        <v>318</v>
      </c>
      <c r="C20" s="30">
        <v>0</v>
      </c>
      <c r="D20" s="5" t="s">
        <v>33</v>
      </c>
      <c r="E20" s="30">
        <v>0</v>
      </c>
      <c r="F20" s="27" t="s">
        <v>319</v>
      </c>
      <c r="G20" s="30">
        <v>0</v>
      </c>
      <c r="H20" s="27">
        <v>400</v>
      </c>
    </row>
    <row r="21" spans="1:8" s="128" customFormat="1" ht="33.75">
      <c r="A21" s="37">
        <v>75618</v>
      </c>
      <c r="B21" s="453" t="s">
        <v>36</v>
      </c>
      <c r="C21" s="30">
        <v>0</v>
      </c>
      <c r="D21" s="5" t="s">
        <v>37</v>
      </c>
      <c r="E21" s="30">
        <v>0</v>
      </c>
      <c r="F21" s="27" t="s">
        <v>320</v>
      </c>
      <c r="G21" s="30">
        <v>0</v>
      </c>
      <c r="H21" s="27" t="s">
        <v>321</v>
      </c>
    </row>
    <row r="22" spans="1:8" ht="45">
      <c r="A22" s="30" t="s">
        <v>327</v>
      </c>
      <c r="B22" s="453" t="s">
        <v>322</v>
      </c>
      <c r="C22" s="30">
        <v>0</v>
      </c>
      <c r="D22" s="5" t="s">
        <v>323</v>
      </c>
      <c r="E22" s="30">
        <v>0</v>
      </c>
      <c r="F22" s="27" t="s">
        <v>324</v>
      </c>
      <c r="G22" s="30">
        <v>0</v>
      </c>
      <c r="H22" s="27" t="s">
        <v>321</v>
      </c>
    </row>
    <row r="23" spans="1:8" ht="12.75">
      <c r="A23" s="37">
        <v>75619</v>
      </c>
      <c r="B23" s="453" t="s">
        <v>7</v>
      </c>
      <c r="C23" s="30">
        <v>0</v>
      </c>
      <c r="D23" s="5">
        <v>500</v>
      </c>
      <c r="E23" s="30">
        <v>0</v>
      </c>
      <c r="F23" s="27">
        <v>930</v>
      </c>
      <c r="G23" s="30">
        <v>0</v>
      </c>
      <c r="H23" s="27">
        <v>430</v>
      </c>
    </row>
    <row r="24" spans="1:8" ht="12.75">
      <c r="A24" s="21" t="s">
        <v>41</v>
      </c>
      <c r="B24" s="453" t="s">
        <v>8</v>
      </c>
      <c r="C24" s="30">
        <v>0</v>
      </c>
      <c r="D24" s="5">
        <v>500</v>
      </c>
      <c r="E24" s="30">
        <v>0</v>
      </c>
      <c r="F24" s="27">
        <v>930</v>
      </c>
      <c r="G24" s="30">
        <v>0</v>
      </c>
      <c r="H24" s="27">
        <v>430</v>
      </c>
    </row>
    <row r="25" spans="1:8" s="1" customFormat="1" ht="12.75">
      <c r="A25" s="449">
        <v>758</v>
      </c>
      <c r="B25" s="452" t="s">
        <v>9</v>
      </c>
      <c r="C25" s="448">
        <v>0</v>
      </c>
      <c r="D25" s="42" t="s">
        <v>10</v>
      </c>
      <c r="E25" s="448">
        <v>0</v>
      </c>
      <c r="F25" s="41" t="s">
        <v>328</v>
      </c>
      <c r="G25" s="448">
        <v>0</v>
      </c>
      <c r="H25" s="41" t="s">
        <v>329</v>
      </c>
    </row>
    <row r="26" spans="1:8" ht="22.5">
      <c r="A26" s="37">
        <v>75802</v>
      </c>
      <c r="B26" s="453" t="s">
        <v>330</v>
      </c>
      <c r="C26" s="30">
        <v>0</v>
      </c>
      <c r="D26" s="5">
        <v>0</v>
      </c>
      <c r="E26" s="30">
        <v>0</v>
      </c>
      <c r="F26" s="27" t="s">
        <v>331</v>
      </c>
      <c r="G26" s="30">
        <v>0</v>
      </c>
      <c r="H26" s="27" t="s">
        <v>331</v>
      </c>
    </row>
    <row r="27" spans="1:8" ht="22.5">
      <c r="A27" s="30">
        <v>2750</v>
      </c>
      <c r="B27" s="453" t="s">
        <v>332</v>
      </c>
      <c r="C27" s="30">
        <v>0</v>
      </c>
      <c r="D27" s="5">
        <v>0</v>
      </c>
      <c r="E27" s="30">
        <v>0</v>
      </c>
      <c r="F27" s="27" t="s">
        <v>331</v>
      </c>
      <c r="G27" s="30">
        <v>0</v>
      </c>
      <c r="H27" s="27" t="s">
        <v>331</v>
      </c>
    </row>
    <row r="28" spans="1:8" ht="12.75">
      <c r="A28" s="37">
        <v>75814</v>
      </c>
      <c r="B28" s="453" t="s">
        <v>11</v>
      </c>
      <c r="C28" s="30">
        <v>0</v>
      </c>
      <c r="D28" s="5" t="s">
        <v>12</v>
      </c>
      <c r="E28" s="30">
        <v>0</v>
      </c>
      <c r="F28" s="27" t="s">
        <v>333</v>
      </c>
      <c r="G28" s="30">
        <v>0</v>
      </c>
      <c r="H28" s="27">
        <v>562</v>
      </c>
    </row>
    <row r="29" spans="1:8" ht="12.75">
      <c r="A29" s="21" t="s">
        <v>40</v>
      </c>
      <c r="B29" s="453" t="s">
        <v>13</v>
      </c>
      <c r="C29" s="22">
        <v>0</v>
      </c>
      <c r="D29" s="7" t="s">
        <v>12</v>
      </c>
      <c r="E29" s="31">
        <v>0</v>
      </c>
      <c r="F29" s="25" t="s">
        <v>333</v>
      </c>
      <c r="G29" s="31">
        <v>0</v>
      </c>
      <c r="H29" s="25">
        <v>562</v>
      </c>
    </row>
    <row r="30" spans="1:8" s="1" customFormat="1" ht="12.75">
      <c r="A30" s="449">
        <v>801</v>
      </c>
      <c r="B30" s="447" t="s">
        <v>66</v>
      </c>
      <c r="C30" s="448">
        <v>0</v>
      </c>
      <c r="D30" s="42" t="s">
        <v>334</v>
      </c>
      <c r="E30" s="448">
        <v>0</v>
      </c>
      <c r="F30" s="42" t="s">
        <v>335</v>
      </c>
      <c r="G30" s="448">
        <v>0</v>
      </c>
      <c r="H30" s="448">
        <v>300</v>
      </c>
    </row>
    <row r="31" spans="1:8" ht="12.75">
      <c r="A31" s="49">
        <v>80195</v>
      </c>
      <c r="B31" s="436" t="s">
        <v>29</v>
      </c>
      <c r="C31" s="29">
        <v>0</v>
      </c>
      <c r="D31" t="s">
        <v>336</v>
      </c>
      <c r="E31" s="29">
        <v>0</v>
      </c>
      <c r="F31" t="s">
        <v>337</v>
      </c>
      <c r="G31" s="29">
        <v>0</v>
      </c>
      <c r="H31" s="29">
        <v>300</v>
      </c>
    </row>
    <row r="32" spans="1:8" ht="51">
      <c r="A32" s="21">
        <v>2030</v>
      </c>
      <c r="B32" s="436" t="s">
        <v>19</v>
      </c>
      <c r="C32" s="29">
        <v>0</v>
      </c>
      <c r="D32" t="s">
        <v>336</v>
      </c>
      <c r="E32" s="29">
        <v>0</v>
      </c>
      <c r="F32" t="s">
        <v>337</v>
      </c>
      <c r="G32" s="29">
        <v>0</v>
      </c>
      <c r="H32" s="29">
        <v>300</v>
      </c>
    </row>
    <row r="33" spans="1:8" s="1" customFormat="1" ht="12.75">
      <c r="A33" s="449">
        <v>852</v>
      </c>
      <c r="B33" s="450" t="s">
        <v>14</v>
      </c>
      <c r="C33" s="448" t="s">
        <v>338</v>
      </c>
      <c r="D33" s="42" t="s">
        <v>339</v>
      </c>
      <c r="E33" s="448" t="s">
        <v>340</v>
      </c>
      <c r="F33" s="42" t="s">
        <v>341</v>
      </c>
      <c r="G33" s="448" t="s">
        <v>342</v>
      </c>
      <c r="H33" s="448" t="s">
        <v>343</v>
      </c>
    </row>
    <row r="34" spans="1:8" ht="51">
      <c r="A34" s="37">
        <v>85212</v>
      </c>
      <c r="B34" s="436" t="s">
        <v>344</v>
      </c>
      <c r="C34" s="30" t="s">
        <v>345</v>
      </c>
      <c r="D34" s="5" t="s">
        <v>345</v>
      </c>
      <c r="E34" s="30" t="s">
        <v>346</v>
      </c>
      <c r="F34" s="5" t="s">
        <v>346</v>
      </c>
      <c r="G34" s="30" t="s">
        <v>347</v>
      </c>
      <c r="H34" s="30" t="s">
        <v>347</v>
      </c>
    </row>
    <row r="35" spans="1:8" ht="76.5">
      <c r="A35" s="21">
        <v>2010</v>
      </c>
      <c r="B35" s="436" t="s">
        <v>18</v>
      </c>
      <c r="C35" s="30" t="s">
        <v>348</v>
      </c>
      <c r="D35" s="5" t="s">
        <v>348</v>
      </c>
      <c r="E35" s="30" t="s">
        <v>349</v>
      </c>
      <c r="F35" s="5" t="s">
        <v>349</v>
      </c>
      <c r="G35" s="30" t="s">
        <v>347</v>
      </c>
      <c r="H35" s="30" t="s">
        <v>347</v>
      </c>
    </row>
    <row r="36" spans="1:8" ht="76.5">
      <c r="A36" s="37">
        <v>85213</v>
      </c>
      <c r="B36" s="436" t="s">
        <v>350</v>
      </c>
      <c r="C36" s="30" t="s">
        <v>351</v>
      </c>
      <c r="D36" s="5" t="s">
        <v>351</v>
      </c>
      <c r="E36" s="30" t="s">
        <v>352</v>
      </c>
      <c r="F36" s="5" t="s">
        <v>352</v>
      </c>
      <c r="G36" s="30" t="s">
        <v>353</v>
      </c>
      <c r="H36" s="30" t="s">
        <v>353</v>
      </c>
    </row>
    <row r="37" spans="1:8" ht="76.5">
      <c r="A37" s="21">
        <v>2010</v>
      </c>
      <c r="B37" s="436" t="s">
        <v>18</v>
      </c>
      <c r="C37" s="30" t="s">
        <v>351</v>
      </c>
      <c r="D37" s="5" t="s">
        <v>351</v>
      </c>
      <c r="E37" s="30" t="s">
        <v>352</v>
      </c>
      <c r="F37" s="5" t="s">
        <v>352</v>
      </c>
      <c r="G37" s="30" t="s">
        <v>353</v>
      </c>
      <c r="H37" s="30" t="s">
        <v>353</v>
      </c>
    </row>
    <row r="38" spans="1:8" ht="38.25">
      <c r="A38" s="37">
        <v>85214</v>
      </c>
      <c r="B38" s="436" t="s">
        <v>15</v>
      </c>
      <c r="C38" s="30" t="s">
        <v>16</v>
      </c>
      <c r="D38" s="5" t="s">
        <v>17</v>
      </c>
      <c r="E38" s="30" t="s">
        <v>354</v>
      </c>
      <c r="F38" s="5" t="s">
        <v>355</v>
      </c>
      <c r="G38" s="30" t="s">
        <v>35</v>
      </c>
      <c r="H38" s="30" t="s">
        <v>67</v>
      </c>
    </row>
    <row r="39" spans="1:8" ht="76.5">
      <c r="A39" s="21">
        <v>2010</v>
      </c>
      <c r="B39" s="436" t="s">
        <v>18</v>
      </c>
      <c r="C39" s="30" t="s">
        <v>16</v>
      </c>
      <c r="D39" s="5" t="s">
        <v>16</v>
      </c>
      <c r="E39" s="30" t="s">
        <v>354</v>
      </c>
      <c r="F39" s="5" t="s">
        <v>354</v>
      </c>
      <c r="G39" s="30" t="s">
        <v>35</v>
      </c>
      <c r="H39" s="30" t="s">
        <v>35</v>
      </c>
    </row>
    <row r="40" spans="1:8" ht="51">
      <c r="A40" s="21">
        <v>2030</v>
      </c>
      <c r="B40" s="436" t="s">
        <v>19</v>
      </c>
      <c r="C40" s="30">
        <v>0</v>
      </c>
      <c r="D40" s="5" t="s">
        <v>20</v>
      </c>
      <c r="E40" s="30">
        <v>0</v>
      </c>
      <c r="F40" s="5" t="s">
        <v>356</v>
      </c>
      <c r="G40" s="30">
        <v>0</v>
      </c>
      <c r="H40" s="30" t="s">
        <v>33</v>
      </c>
    </row>
    <row r="41" spans="1:8" ht="25.5">
      <c r="A41" s="37">
        <v>85216</v>
      </c>
      <c r="B41" s="436" t="s">
        <v>357</v>
      </c>
      <c r="C41" s="30">
        <v>900</v>
      </c>
      <c r="D41" s="5">
        <v>900</v>
      </c>
      <c r="E41" s="30">
        <v>0</v>
      </c>
      <c r="F41" s="5">
        <v>0</v>
      </c>
      <c r="G41" s="30">
        <v>-900</v>
      </c>
      <c r="H41" s="30">
        <v>-900</v>
      </c>
    </row>
    <row r="42" spans="1:8" ht="76.5">
      <c r="A42" s="21">
        <v>2010</v>
      </c>
      <c r="B42" s="436" t="s">
        <v>18</v>
      </c>
      <c r="C42" s="30">
        <v>900</v>
      </c>
      <c r="D42" s="5">
        <v>900</v>
      </c>
      <c r="E42" s="30">
        <v>0</v>
      </c>
      <c r="F42" s="5">
        <v>0</v>
      </c>
      <c r="G42" s="30">
        <v>-900</v>
      </c>
      <c r="H42" s="30">
        <v>-900</v>
      </c>
    </row>
    <row r="43" spans="1:8" s="1" customFormat="1" ht="25.5">
      <c r="A43" s="449">
        <v>900</v>
      </c>
      <c r="B43" s="450" t="s">
        <v>74</v>
      </c>
      <c r="C43" s="448" t="s">
        <v>358</v>
      </c>
      <c r="D43" s="42" t="s">
        <v>359</v>
      </c>
      <c r="E43" s="448" t="s">
        <v>360</v>
      </c>
      <c r="F43" s="42" t="s">
        <v>360</v>
      </c>
      <c r="G43" s="448" t="s">
        <v>361</v>
      </c>
      <c r="H43" s="448" t="s">
        <v>362</v>
      </c>
    </row>
    <row r="44" spans="1:8" ht="12.75">
      <c r="A44" s="37">
        <v>90015</v>
      </c>
      <c r="B44" s="436" t="s">
        <v>79</v>
      </c>
      <c r="C44" s="30" t="s">
        <v>358</v>
      </c>
      <c r="D44" s="5" t="s">
        <v>358</v>
      </c>
      <c r="E44" s="30" t="s">
        <v>360</v>
      </c>
      <c r="F44" s="5" t="s">
        <v>360</v>
      </c>
      <c r="G44" s="30" t="s">
        <v>361</v>
      </c>
      <c r="H44" s="30" t="s">
        <v>361</v>
      </c>
    </row>
    <row r="45" spans="1:8" ht="76.5">
      <c r="A45" s="21">
        <v>2010</v>
      </c>
      <c r="B45" s="436" t="s">
        <v>18</v>
      </c>
      <c r="C45" s="30" t="s">
        <v>358</v>
      </c>
      <c r="D45" s="5" t="s">
        <v>358</v>
      </c>
      <c r="E45" s="30" t="s">
        <v>360</v>
      </c>
      <c r="F45" s="5" t="s">
        <v>360</v>
      </c>
      <c r="G45" s="30" t="s">
        <v>361</v>
      </c>
      <c r="H45" s="30" t="s">
        <v>361</v>
      </c>
    </row>
    <row r="46" spans="1:8" ht="12.75">
      <c r="A46" s="37">
        <v>90095</v>
      </c>
      <c r="B46" s="436" t="s">
        <v>29</v>
      </c>
      <c r="C46" s="30">
        <v>0</v>
      </c>
      <c r="D46" s="5" t="s">
        <v>300</v>
      </c>
      <c r="E46" s="30">
        <v>0</v>
      </c>
      <c r="F46" s="5">
        <v>0</v>
      </c>
      <c r="G46" s="30">
        <v>0</v>
      </c>
      <c r="H46" s="30" t="s">
        <v>363</v>
      </c>
    </row>
    <row r="47" spans="1:8" ht="76.5">
      <c r="A47" s="21">
        <v>6290</v>
      </c>
      <c r="B47" s="436" t="s">
        <v>27</v>
      </c>
      <c r="C47" s="30">
        <v>0</v>
      </c>
      <c r="D47" s="5" t="s">
        <v>300</v>
      </c>
      <c r="E47" s="30">
        <v>0</v>
      </c>
      <c r="F47" s="5">
        <v>0</v>
      </c>
      <c r="G47" s="30">
        <v>0</v>
      </c>
      <c r="H47" s="30" t="s">
        <v>363</v>
      </c>
    </row>
    <row r="48" spans="1:8" ht="12.75">
      <c r="A48" s="21"/>
      <c r="C48" s="30"/>
      <c r="D48" s="5"/>
      <c r="E48" s="30"/>
      <c r="F48" s="5"/>
      <c r="G48" s="30"/>
      <c r="H48" s="30"/>
    </row>
    <row r="49" spans="1:8" ht="12.75">
      <c r="A49" s="441"/>
      <c r="B49" s="451" t="s">
        <v>21</v>
      </c>
      <c r="C49" s="449" t="s">
        <v>364</v>
      </c>
      <c r="D49" s="42" t="s">
        <v>365</v>
      </c>
      <c r="E49" s="448" t="s">
        <v>366</v>
      </c>
      <c r="F49" s="42" t="s">
        <v>367</v>
      </c>
      <c r="G49" s="448" t="s">
        <v>368</v>
      </c>
      <c r="H49" s="448" t="s">
        <v>369</v>
      </c>
    </row>
    <row r="50" spans="3:8" ht="12.75">
      <c r="C50" s="5"/>
      <c r="D50" s="5"/>
      <c r="E50" s="5"/>
      <c r="F50" s="5"/>
      <c r="G50" s="5"/>
      <c r="H50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G15" sqref="G15"/>
    </sheetView>
  </sheetViews>
  <sheetFormatPr defaultColWidth="9.00390625" defaultRowHeight="12.75"/>
  <cols>
    <col min="2" max="2" width="25.125" style="0" customWidth="1"/>
    <col min="4" max="4" width="9.875" style="0" customWidth="1"/>
    <col min="5" max="5" width="7.125" style="0" customWidth="1"/>
    <col min="7" max="7" width="8.00390625" style="0" customWidth="1"/>
  </cols>
  <sheetData>
    <row r="1" ht="12.75">
      <c r="B1" s="1" t="s">
        <v>42</v>
      </c>
    </row>
    <row r="3" ht="12.75">
      <c r="B3" t="s">
        <v>370</v>
      </c>
    </row>
    <row r="5" spans="1:8" ht="12.75">
      <c r="A5" s="49" t="s">
        <v>1</v>
      </c>
      <c r="B5" s="34"/>
      <c r="C5" s="10"/>
      <c r="D5" s="34"/>
      <c r="E5" s="33"/>
      <c r="F5" s="33"/>
      <c r="G5" s="10"/>
      <c r="H5" s="34"/>
    </row>
    <row r="6" spans="1:8" ht="12.75">
      <c r="A6" s="434" t="s">
        <v>2</v>
      </c>
      <c r="B6" s="461" t="s">
        <v>4</v>
      </c>
      <c r="C6" s="21" t="s">
        <v>294</v>
      </c>
      <c r="D6" s="96"/>
      <c r="E6" s="430" t="s">
        <v>295</v>
      </c>
      <c r="F6" s="96"/>
      <c r="G6" s="437" t="s">
        <v>0</v>
      </c>
      <c r="H6" s="26"/>
    </row>
    <row r="7" spans="1:8" ht="12.75">
      <c r="A7" s="435" t="s">
        <v>3</v>
      </c>
      <c r="B7" s="17"/>
      <c r="C7" s="441" t="s">
        <v>5</v>
      </c>
      <c r="D7" s="463" t="s">
        <v>6</v>
      </c>
      <c r="E7" s="457" t="s">
        <v>5</v>
      </c>
      <c r="F7" s="455" t="s">
        <v>6</v>
      </c>
      <c r="G7" s="456" t="s">
        <v>5</v>
      </c>
      <c r="H7" s="455" t="s">
        <v>6</v>
      </c>
    </row>
    <row r="8" spans="1:8" s="1" customFormat="1" ht="12.75">
      <c r="A8" s="448" t="s">
        <v>38</v>
      </c>
      <c r="B8" s="447" t="s">
        <v>23</v>
      </c>
      <c r="C8" s="448">
        <v>0</v>
      </c>
      <c r="D8" s="41" t="s">
        <v>43</v>
      </c>
      <c r="E8" s="42">
        <v>0</v>
      </c>
      <c r="F8" s="448" t="s">
        <v>371</v>
      </c>
      <c r="G8" s="42">
        <v>0</v>
      </c>
      <c r="H8" s="448" t="s">
        <v>372</v>
      </c>
    </row>
    <row r="9" spans="1:8" ht="22.5">
      <c r="A9" s="21" t="s">
        <v>39</v>
      </c>
      <c r="B9" s="459" t="s">
        <v>25</v>
      </c>
      <c r="C9" s="30">
        <v>0</v>
      </c>
      <c r="D9" s="27" t="s">
        <v>44</v>
      </c>
      <c r="E9" s="5">
        <v>0</v>
      </c>
      <c r="F9" s="30" t="s">
        <v>373</v>
      </c>
      <c r="G9" s="24">
        <v>0</v>
      </c>
      <c r="H9" s="30" t="s">
        <v>374</v>
      </c>
    </row>
    <row r="10" spans="1:8" ht="22.5">
      <c r="A10" s="21">
        <v>6050</v>
      </c>
      <c r="B10" s="459" t="s">
        <v>45</v>
      </c>
      <c r="C10" s="30">
        <v>0</v>
      </c>
      <c r="D10" s="27" t="s">
        <v>44</v>
      </c>
      <c r="E10" s="5">
        <v>0</v>
      </c>
      <c r="F10" s="30" t="s">
        <v>373</v>
      </c>
      <c r="G10" s="24">
        <v>0</v>
      </c>
      <c r="H10" s="30" t="s">
        <v>374</v>
      </c>
    </row>
    <row r="11" spans="1:8" s="128" customFormat="1" ht="12.75">
      <c r="A11" s="37" t="s">
        <v>420</v>
      </c>
      <c r="B11" s="459" t="s">
        <v>29</v>
      </c>
      <c r="C11" s="30">
        <v>0</v>
      </c>
      <c r="D11" s="27" t="s">
        <v>375</v>
      </c>
      <c r="E11" s="5">
        <v>0</v>
      </c>
      <c r="F11" s="30" t="s">
        <v>376</v>
      </c>
      <c r="G11" s="24">
        <v>0</v>
      </c>
      <c r="H11" s="30" t="s">
        <v>377</v>
      </c>
    </row>
    <row r="12" spans="1:8" ht="22.5">
      <c r="A12" s="21">
        <v>4010</v>
      </c>
      <c r="B12" s="459" t="s">
        <v>68</v>
      </c>
      <c r="C12" s="30">
        <v>0</v>
      </c>
      <c r="D12" s="27" t="s">
        <v>378</v>
      </c>
      <c r="E12" s="5">
        <v>0</v>
      </c>
      <c r="F12" s="30" t="s">
        <v>379</v>
      </c>
      <c r="G12" s="24">
        <v>0</v>
      </c>
      <c r="H12" s="30" t="s">
        <v>380</v>
      </c>
    </row>
    <row r="13" spans="1:8" s="128" customFormat="1" ht="22.5">
      <c r="A13" s="30">
        <v>4110</v>
      </c>
      <c r="B13" s="459" t="s">
        <v>69</v>
      </c>
      <c r="C13" s="30">
        <v>0</v>
      </c>
      <c r="D13" s="27" t="s">
        <v>381</v>
      </c>
      <c r="E13" s="5">
        <v>0</v>
      </c>
      <c r="F13" s="30" t="s">
        <v>382</v>
      </c>
      <c r="G13" s="24">
        <v>0</v>
      </c>
      <c r="H13" s="30">
        <v>-200</v>
      </c>
    </row>
    <row r="14" spans="1:8" ht="12.75">
      <c r="A14" s="30">
        <v>4210</v>
      </c>
      <c r="B14" s="459" t="s">
        <v>50</v>
      </c>
      <c r="C14" s="30">
        <v>0</v>
      </c>
      <c r="D14" s="27">
        <v>800</v>
      </c>
      <c r="E14" s="5">
        <v>0</v>
      </c>
      <c r="F14" s="30">
        <v>600</v>
      </c>
      <c r="G14" s="24">
        <v>0</v>
      </c>
      <c r="H14" s="30">
        <v>-200</v>
      </c>
    </row>
    <row r="15" spans="1:8" ht="12.75">
      <c r="A15" s="21">
        <v>4300</v>
      </c>
      <c r="B15" s="459" t="s">
        <v>91</v>
      </c>
      <c r="C15" s="30">
        <v>0</v>
      </c>
      <c r="D15" s="27" t="s">
        <v>383</v>
      </c>
      <c r="E15" s="5">
        <v>0</v>
      </c>
      <c r="F15" s="30" t="s">
        <v>384</v>
      </c>
      <c r="G15" s="24">
        <v>0</v>
      </c>
      <c r="H15" s="30">
        <v>-500</v>
      </c>
    </row>
    <row r="16" spans="1:8" s="1" customFormat="1" ht="12.75">
      <c r="A16" s="449">
        <v>600</v>
      </c>
      <c r="B16" s="447" t="s">
        <v>46</v>
      </c>
      <c r="C16" s="448">
        <v>0</v>
      </c>
      <c r="D16" s="41" t="s">
        <v>47</v>
      </c>
      <c r="E16" s="42">
        <v>0</v>
      </c>
      <c r="F16" s="448" t="s">
        <v>385</v>
      </c>
      <c r="G16" s="42">
        <v>0</v>
      </c>
      <c r="H16" s="448" t="s">
        <v>386</v>
      </c>
    </row>
    <row r="17" spans="1:8" ht="12.75">
      <c r="A17" s="37">
        <v>60016</v>
      </c>
      <c r="B17" s="459" t="s">
        <v>48</v>
      </c>
      <c r="C17" s="30">
        <v>0</v>
      </c>
      <c r="D17" s="27" t="s">
        <v>49</v>
      </c>
      <c r="E17" s="5">
        <v>0</v>
      </c>
      <c r="F17" s="30" t="s">
        <v>387</v>
      </c>
      <c r="G17" s="24">
        <v>0</v>
      </c>
      <c r="H17" s="30" t="s">
        <v>388</v>
      </c>
    </row>
    <row r="18" spans="1:8" ht="12.75">
      <c r="A18" s="21">
        <v>4210</v>
      </c>
      <c r="B18" s="459" t="s">
        <v>50</v>
      </c>
      <c r="C18" s="30">
        <v>0</v>
      </c>
      <c r="D18" s="27" t="s">
        <v>389</v>
      </c>
      <c r="E18" s="5">
        <v>0</v>
      </c>
      <c r="F18" s="30" t="s">
        <v>390</v>
      </c>
      <c r="G18" s="24">
        <v>0</v>
      </c>
      <c r="H18" s="30" t="s">
        <v>391</v>
      </c>
    </row>
    <row r="19" spans="1:8" ht="12.75">
      <c r="A19" s="21">
        <v>4430</v>
      </c>
      <c r="B19" s="459" t="s">
        <v>392</v>
      </c>
      <c r="C19" s="30">
        <v>0</v>
      </c>
      <c r="D19" s="27" t="s">
        <v>393</v>
      </c>
      <c r="E19" s="5">
        <v>0</v>
      </c>
      <c r="F19" s="30" t="s">
        <v>394</v>
      </c>
      <c r="G19" s="24">
        <v>0</v>
      </c>
      <c r="H19" s="30" t="s">
        <v>35</v>
      </c>
    </row>
    <row r="20" spans="1:8" ht="22.5">
      <c r="A20" s="21">
        <v>6050</v>
      </c>
      <c r="B20" s="459" t="s">
        <v>45</v>
      </c>
      <c r="C20" s="30">
        <v>0</v>
      </c>
      <c r="D20" s="27" t="s">
        <v>354</v>
      </c>
      <c r="E20" s="5">
        <v>0</v>
      </c>
      <c r="F20" s="30" t="s">
        <v>395</v>
      </c>
      <c r="G20" s="24">
        <v>0</v>
      </c>
      <c r="H20" s="30" t="s">
        <v>396</v>
      </c>
    </row>
    <row r="21" spans="1:8" ht="22.5">
      <c r="A21" s="30">
        <v>6060</v>
      </c>
      <c r="B21" s="459" t="s">
        <v>51</v>
      </c>
      <c r="C21" s="30">
        <v>0</v>
      </c>
      <c r="D21" s="27" t="s">
        <v>52</v>
      </c>
      <c r="E21" s="5">
        <v>0</v>
      </c>
      <c r="F21" s="30" t="s">
        <v>397</v>
      </c>
      <c r="G21" s="24">
        <v>0</v>
      </c>
      <c r="H21" s="30" t="s">
        <v>398</v>
      </c>
    </row>
    <row r="22" spans="1:8" ht="12.75">
      <c r="A22" s="37">
        <v>60095</v>
      </c>
      <c r="B22" s="459" t="s">
        <v>29</v>
      </c>
      <c r="C22" s="30">
        <v>0</v>
      </c>
      <c r="D22" s="27" t="s">
        <v>399</v>
      </c>
      <c r="E22" s="5">
        <v>0</v>
      </c>
      <c r="F22" s="30" t="s">
        <v>400</v>
      </c>
      <c r="G22" s="24">
        <v>0</v>
      </c>
      <c r="H22" s="30" t="s">
        <v>401</v>
      </c>
    </row>
    <row r="23" spans="1:8" ht="12.75">
      <c r="A23" s="21">
        <v>4300</v>
      </c>
      <c r="B23" s="459" t="s">
        <v>91</v>
      </c>
      <c r="C23" s="30">
        <v>0</v>
      </c>
      <c r="D23" s="27" t="s">
        <v>64</v>
      </c>
      <c r="E23" s="5">
        <v>0</v>
      </c>
      <c r="F23" s="30" t="s">
        <v>402</v>
      </c>
      <c r="G23" s="24">
        <v>0</v>
      </c>
      <c r="H23" s="30" t="s">
        <v>403</v>
      </c>
    </row>
    <row r="24" spans="1:8" ht="22.5">
      <c r="A24" s="21">
        <v>6050</v>
      </c>
      <c r="B24" s="459" t="s">
        <v>45</v>
      </c>
      <c r="C24" s="30">
        <v>0</v>
      </c>
      <c r="D24" s="27" t="s">
        <v>306</v>
      </c>
      <c r="E24" s="5">
        <v>0</v>
      </c>
      <c r="F24" s="30" t="s">
        <v>404</v>
      </c>
      <c r="G24" s="24">
        <v>0</v>
      </c>
      <c r="H24" s="30" t="s">
        <v>70</v>
      </c>
    </row>
    <row r="25" spans="1:8" s="1" customFormat="1" ht="12.75">
      <c r="A25" s="449">
        <v>700</v>
      </c>
      <c r="B25" s="447" t="s">
        <v>53</v>
      </c>
      <c r="C25" s="448">
        <v>0</v>
      </c>
      <c r="D25" s="41" t="s">
        <v>54</v>
      </c>
      <c r="E25" s="42">
        <v>0</v>
      </c>
      <c r="F25" s="448" t="s">
        <v>405</v>
      </c>
      <c r="G25" s="42">
        <v>0</v>
      </c>
      <c r="H25" s="448" t="s">
        <v>406</v>
      </c>
    </row>
    <row r="26" spans="1:8" ht="22.5">
      <c r="A26" s="37">
        <v>70005</v>
      </c>
      <c r="B26" s="459" t="s">
        <v>56</v>
      </c>
      <c r="C26" s="30">
        <v>0</v>
      </c>
      <c r="D26" s="27" t="s">
        <v>54</v>
      </c>
      <c r="E26" s="5">
        <v>0</v>
      </c>
      <c r="F26" s="30" t="s">
        <v>405</v>
      </c>
      <c r="G26" s="24">
        <v>0</v>
      </c>
      <c r="H26" s="30" t="s">
        <v>406</v>
      </c>
    </row>
    <row r="27" spans="1:8" s="128" customFormat="1" ht="12.75">
      <c r="A27" s="30">
        <v>4210</v>
      </c>
      <c r="B27" s="459" t="s">
        <v>50</v>
      </c>
      <c r="C27" s="30">
        <v>0</v>
      </c>
      <c r="D27" s="27" t="s">
        <v>407</v>
      </c>
      <c r="E27" s="5">
        <v>0</v>
      </c>
      <c r="F27" s="30" t="s">
        <v>408</v>
      </c>
      <c r="G27" s="24">
        <v>0</v>
      </c>
      <c r="H27" s="30" t="s">
        <v>377</v>
      </c>
    </row>
    <row r="28" spans="1:8" ht="12.75">
      <c r="A28" s="30">
        <v>4270</v>
      </c>
      <c r="B28" s="459" t="s">
        <v>57</v>
      </c>
      <c r="C28" s="30">
        <v>0</v>
      </c>
      <c r="D28" s="27" t="s">
        <v>58</v>
      </c>
      <c r="E28" s="5">
        <v>0</v>
      </c>
      <c r="F28" s="30" t="s">
        <v>409</v>
      </c>
      <c r="G28" s="24">
        <v>0</v>
      </c>
      <c r="H28" s="30" t="s">
        <v>410</v>
      </c>
    </row>
    <row r="29" spans="1:8" s="1" customFormat="1" ht="12.75">
      <c r="A29" s="449">
        <v>710</v>
      </c>
      <c r="B29" s="447" t="s">
        <v>411</v>
      </c>
      <c r="C29" s="448">
        <v>0</v>
      </c>
      <c r="D29" s="41" t="s">
        <v>407</v>
      </c>
      <c r="E29" s="42">
        <v>0</v>
      </c>
      <c r="F29" s="448" t="s">
        <v>412</v>
      </c>
      <c r="G29" s="42">
        <v>0</v>
      </c>
      <c r="H29" s="448" t="s">
        <v>413</v>
      </c>
    </row>
    <row r="30" spans="1:8" ht="22.5">
      <c r="A30" s="37">
        <v>71004</v>
      </c>
      <c r="B30" s="459" t="s">
        <v>414</v>
      </c>
      <c r="C30" s="30">
        <v>0</v>
      </c>
      <c r="D30" s="27" t="s">
        <v>415</v>
      </c>
      <c r="E30" s="5">
        <v>0</v>
      </c>
      <c r="F30" s="30" t="s">
        <v>416</v>
      </c>
      <c r="G30" s="24">
        <v>0</v>
      </c>
      <c r="H30" s="30" t="s">
        <v>413</v>
      </c>
    </row>
    <row r="31" spans="1:8" ht="12.75">
      <c r="A31" s="21">
        <v>4300</v>
      </c>
      <c r="B31" s="459" t="s">
        <v>91</v>
      </c>
      <c r="C31" s="30">
        <v>0</v>
      </c>
      <c r="D31" s="27" t="s">
        <v>415</v>
      </c>
      <c r="E31" s="5">
        <v>0</v>
      </c>
      <c r="F31" s="30" t="s">
        <v>416</v>
      </c>
      <c r="G31" s="24">
        <v>0</v>
      </c>
      <c r="H31" s="30" t="s">
        <v>413</v>
      </c>
    </row>
    <row r="32" spans="1:8" s="1" customFormat="1" ht="12.75">
      <c r="A32" s="448">
        <v>750</v>
      </c>
      <c r="B32" s="447" t="s">
        <v>307</v>
      </c>
      <c r="C32" s="448" t="s">
        <v>308</v>
      </c>
      <c r="D32" s="41" t="s">
        <v>417</v>
      </c>
      <c r="E32" s="42" t="s">
        <v>308</v>
      </c>
      <c r="F32" s="448" t="s">
        <v>418</v>
      </c>
      <c r="G32" s="42">
        <v>0</v>
      </c>
      <c r="H32" s="448" t="s">
        <v>419</v>
      </c>
    </row>
    <row r="33" spans="1:8" ht="22.5">
      <c r="A33" s="37">
        <v>75023</v>
      </c>
      <c r="B33" s="459" t="s">
        <v>311</v>
      </c>
      <c r="C33" s="30">
        <v>0</v>
      </c>
      <c r="D33" s="27" t="s">
        <v>421</v>
      </c>
      <c r="E33" s="5">
        <v>0</v>
      </c>
      <c r="F33" s="30" t="s">
        <v>422</v>
      </c>
      <c r="G33" s="24">
        <v>0</v>
      </c>
      <c r="H33" s="30" t="s">
        <v>419</v>
      </c>
    </row>
    <row r="34" spans="1:8" ht="12.75">
      <c r="A34" s="30">
        <v>4300</v>
      </c>
      <c r="B34" s="459" t="s">
        <v>91</v>
      </c>
      <c r="C34" s="30">
        <v>0</v>
      </c>
      <c r="D34" s="27" t="s">
        <v>423</v>
      </c>
      <c r="E34" s="5">
        <v>0</v>
      </c>
      <c r="F34" s="30" t="s">
        <v>424</v>
      </c>
      <c r="G34" s="24">
        <v>0</v>
      </c>
      <c r="H34" s="30" t="s">
        <v>425</v>
      </c>
    </row>
    <row r="35" spans="1:8" ht="22.5">
      <c r="A35" s="21">
        <v>6060</v>
      </c>
      <c r="B35" s="459" t="s">
        <v>51</v>
      </c>
      <c r="C35" s="30">
        <v>0</v>
      </c>
      <c r="D35" s="27" t="s">
        <v>65</v>
      </c>
      <c r="E35" s="5">
        <v>0</v>
      </c>
      <c r="F35" s="30" t="s">
        <v>426</v>
      </c>
      <c r="G35" s="24">
        <v>0</v>
      </c>
      <c r="H35" s="30" t="s">
        <v>427</v>
      </c>
    </row>
    <row r="36" spans="1:8" s="1" customFormat="1" ht="12" customHeight="1">
      <c r="A36" s="449">
        <v>754</v>
      </c>
      <c r="B36" s="447" t="s">
        <v>59</v>
      </c>
      <c r="C36" s="448" t="s">
        <v>60</v>
      </c>
      <c r="D36" s="41" t="s">
        <v>61</v>
      </c>
      <c r="E36" s="42" t="s">
        <v>60</v>
      </c>
      <c r="F36" s="448" t="s">
        <v>428</v>
      </c>
      <c r="G36" s="42">
        <v>0</v>
      </c>
      <c r="H36" s="448" t="s">
        <v>92</v>
      </c>
    </row>
    <row r="37" spans="1:8" s="128" customFormat="1" ht="12.75">
      <c r="A37" s="37">
        <v>75412</v>
      </c>
      <c r="B37" s="459" t="s">
        <v>62</v>
      </c>
      <c r="C37" s="30">
        <v>0</v>
      </c>
      <c r="D37" s="27" t="s">
        <v>63</v>
      </c>
      <c r="E37" s="5">
        <v>0</v>
      </c>
      <c r="F37" s="30" t="s">
        <v>429</v>
      </c>
      <c r="G37" s="24">
        <v>0</v>
      </c>
      <c r="H37" s="30" t="s">
        <v>92</v>
      </c>
    </row>
    <row r="38" spans="1:8" ht="12.75">
      <c r="A38" s="30">
        <v>4210</v>
      </c>
      <c r="B38" s="459" t="s">
        <v>50</v>
      </c>
      <c r="C38" s="30">
        <v>0</v>
      </c>
      <c r="D38" s="27" t="s">
        <v>430</v>
      </c>
      <c r="E38" s="5">
        <v>0</v>
      </c>
      <c r="F38" s="30" t="s">
        <v>431</v>
      </c>
      <c r="G38" s="24">
        <v>0</v>
      </c>
      <c r="H38" s="30" t="s">
        <v>92</v>
      </c>
    </row>
    <row r="39" spans="1:8" s="1" customFormat="1" ht="67.5">
      <c r="A39" s="449">
        <v>756</v>
      </c>
      <c r="B39" s="447" t="s">
        <v>30</v>
      </c>
      <c r="C39" s="448">
        <v>0</v>
      </c>
      <c r="D39" s="41" t="s">
        <v>432</v>
      </c>
      <c r="E39" s="42">
        <v>0</v>
      </c>
      <c r="F39" s="448" t="s">
        <v>433</v>
      </c>
      <c r="G39" s="42">
        <v>0</v>
      </c>
      <c r="H39" s="448" t="s">
        <v>434</v>
      </c>
    </row>
    <row r="40" spans="1:8" ht="33.75">
      <c r="A40" s="37">
        <v>75647</v>
      </c>
      <c r="B40" s="459" t="s">
        <v>435</v>
      </c>
      <c r="C40" s="30">
        <v>0</v>
      </c>
      <c r="D40" s="27" t="s">
        <v>432</v>
      </c>
      <c r="E40" s="5">
        <v>0</v>
      </c>
      <c r="F40" s="30" t="s">
        <v>433</v>
      </c>
      <c r="G40" s="24">
        <v>0</v>
      </c>
      <c r="H40" s="30" t="s">
        <v>434</v>
      </c>
    </row>
    <row r="41" spans="1:8" ht="22.5">
      <c r="A41" s="21">
        <v>4110</v>
      </c>
      <c r="B41" s="459" t="s">
        <v>69</v>
      </c>
      <c r="C41" s="30">
        <v>0</v>
      </c>
      <c r="D41" s="27" t="s">
        <v>379</v>
      </c>
      <c r="E41" s="5">
        <v>0</v>
      </c>
      <c r="F41" s="30" t="s">
        <v>89</v>
      </c>
      <c r="G41" s="24">
        <v>0</v>
      </c>
      <c r="H41" s="30">
        <v>400</v>
      </c>
    </row>
    <row r="42" spans="1:8" s="128" customFormat="1" ht="12.75">
      <c r="A42" s="454">
        <v>4120</v>
      </c>
      <c r="B42" s="460" t="s">
        <v>436</v>
      </c>
      <c r="C42" s="464">
        <v>0</v>
      </c>
      <c r="D42" s="455">
        <v>150</v>
      </c>
      <c r="E42" s="456">
        <v>0</v>
      </c>
      <c r="F42" s="465">
        <v>200</v>
      </c>
      <c r="G42" s="456">
        <v>0</v>
      </c>
      <c r="H42" s="465">
        <v>50</v>
      </c>
    </row>
    <row r="43" spans="1:8" ht="12.75">
      <c r="A43" s="21">
        <v>4210</v>
      </c>
      <c r="B43" s="459" t="s">
        <v>50</v>
      </c>
      <c r="C43" s="30">
        <v>0</v>
      </c>
      <c r="D43" s="5" t="s">
        <v>398</v>
      </c>
      <c r="E43" s="5">
        <v>0</v>
      </c>
      <c r="F43" s="30" t="s">
        <v>319</v>
      </c>
      <c r="G43" s="5">
        <v>0</v>
      </c>
      <c r="H43" s="30">
        <v>200</v>
      </c>
    </row>
    <row r="44" spans="1:8" ht="12.75">
      <c r="A44" s="21">
        <v>4300</v>
      </c>
      <c r="B44" s="459" t="s">
        <v>91</v>
      </c>
      <c r="C44" s="30">
        <v>0</v>
      </c>
      <c r="D44" s="5" t="s">
        <v>437</v>
      </c>
      <c r="E44" s="5">
        <v>0</v>
      </c>
      <c r="F44" s="30" t="s">
        <v>438</v>
      </c>
      <c r="G44" s="5">
        <v>0</v>
      </c>
      <c r="H44" s="30" t="s">
        <v>70</v>
      </c>
    </row>
    <row r="45" spans="1:8" s="1" customFormat="1" ht="12.75">
      <c r="A45" s="449">
        <v>757</v>
      </c>
      <c r="B45" s="447" t="s">
        <v>439</v>
      </c>
      <c r="C45" s="448">
        <v>0</v>
      </c>
      <c r="D45" s="42" t="s">
        <v>440</v>
      </c>
      <c r="E45" s="42">
        <v>0</v>
      </c>
      <c r="F45" s="448" t="s">
        <v>441</v>
      </c>
      <c r="G45" s="42">
        <v>0</v>
      </c>
      <c r="H45" s="448" t="s">
        <v>55</v>
      </c>
    </row>
    <row r="46" spans="1:8" ht="45">
      <c r="A46" s="37">
        <v>75702</v>
      </c>
      <c r="B46" s="459" t="s">
        <v>442</v>
      </c>
      <c r="C46" s="30">
        <v>0</v>
      </c>
      <c r="D46" s="5" t="s">
        <v>440</v>
      </c>
      <c r="E46" s="5">
        <v>0</v>
      </c>
      <c r="F46" s="30" t="s">
        <v>441</v>
      </c>
      <c r="G46" s="5">
        <v>0</v>
      </c>
      <c r="H46" s="30" t="s">
        <v>55</v>
      </c>
    </row>
    <row r="47" spans="1:8" ht="45">
      <c r="A47" s="21">
        <v>8070</v>
      </c>
      <c r="B47" s="459" t="s">
        <v>443</v>
      </c>
      <c r="C47" s="30">
        <v>0</v>
      </c>
      <c r="D47" s="5" t="s">
        <v>440</v>
      </c>
      <c r="E47" s="5">
        <v>0</v>
      </c>
      <c r="F47" s="30" t="s">
        <v>441</v>
      </c>
      <c r="G47" s="5">
        <v>0</v>
      </c>
      <c r="H47" s="30" t="s">
        <v>55</v>
      </c>
    </row>
    <row r="48" spans="1:8" s="1" customFormat="1" ht="12.75">
      <c r="A48" s="449">
        <v>801</v>
      </c>
      <c r="B48" s="447" t="s">
        <v>66</v>
      </c>
      <c r="C48" s="448">
        <v>0</v>
      </c>
      <c r="D48" s="42" t="s">
        <v>444</v>
      </c>
      <c r="E48" s="42">
        <v>0</v>
      </c>
      <c r="F48" s="448" t="s">
        <v>445</v>
      </c>
      <c r="G48" s="42">
        <v>0</v>
      </c>
      <c r="H48" s="448" t="s">
        <v>446</v>
      </c>
    </row>
    <row r="49" spans="1:8" ht="12.75">
      <c r="A49" s="37">
        <v>80113</v>
      </c>
      <c r="B49" s="459" t="s">
        <v>447</v>
      </c>
      <c r="C49" s="30">
        <v>0</v>
      </c>
      <c r="D49" s="5" t="s">
        <v>448</v>
      </c>
      <c r="E49" s="5">
        <v>0</v>
      </c>
      <c r="F49" s="30" t="s">
        <v>449</v>
      </c>
      <c r="G49" s="5">
        <v>0</v>
      </c>
      <c r="H49" s="30" t="s">
        <v>450</v>
      </c>
    </row>
    <row r="50" spans="1:8" ht="12.75">
      <c r="A50" s="21">
        <v>4300</v>
      </c>
      <c r="B50" s="459" t="s">
        <v>91</v>
      </c>
      <c r="C50" s="30">
        <v>0</v>
      </c>
      <c r="D50" s="5" t="s">
        <v>451</v>
      </c>
      <c r="E50" s="5">
        <v>0</v>
      </c>
      <c r="F50" s="30" t="s">
        <v>452</v>
      </c>
      <c r="G50" s="5">
        <v>0</v>
      </c>
      <c r="H50" s="30" t="s">
        <v>450</v>
      </c>
    </row>
    <row r="51" spans="1:8" ht="12.75">
      <c r="A51" s="37">
        <v>80195</v>
      </c>
      <c r="B51" s="459" t="s">
        <v>29</v>
      </c>
      <c r="C51" s="30">
        <v>0</v>
      </c>
      <c r="D51" s="5" t="s">
        <v>453</v>
      </c>
      <c r="E51" s="5">
        <v>0</v>
      </c>
      <c r="F51" s="30" t="s">
        <v>454</v>
      </c>
      <c r="G51" s="5">
        <v>0</v>
      </c>
      <c r="H51" s="30">
        <v>300</v>
      </c>
    </row>
    <row r="52" spans="1:8" ht="12.75">
      <c r="A52" s="21">
        <v>4300</v>
      </c>
      <c r="B52" s="459" t="s">
        <v>91</v>
      </c>
      <c r="C52" s="30">
        <v>0</v>
      </c>
      <c r="D52" s="5">
        <v>755</v>
      </c>
      <c r="E52" s="5">
        <v>0</v>
      </c>
      <c r="F52" s="30" t="s">
        <v>455</v>
      </c>
      <c r="G52" s="5">
        <v>0</v>
      </c>
      <c r="H52" s="30">
        <v>300</v>
      </c>
    </row>
    <row r="53" spans="1:8" s="1" customFormat="1" ht="12.75">
      <c r="A53" s="449">
        <v>852</v>
      </c>
      <c r="B53" s="447" t="s">
        <v>14</v>
      </c>
      <c r="C53" s="448" t="s">
        <v>338</v>
      </c>
      <c r="D53" s="42" t="s">
        <v>456</v>
      </c>
      <c r="E53" s="42" t="s">
        <v>340</v>
      </c>
      <c r="F53" s="448" t="s">
        <v>457</v>
      </c>
      <c r="G53" s="42" t="s">
        <v>342</v>
      </c>
      <c r="H53" s="448" t="s">
        <v>343</v>
      </c>
    </row>
    <row r="54" spans="1:8" ht="45">
      <c r="A54" s="37">
        <v>85212</v>
      </c>
      <c r="B54" s="459" t="s">
        <v>344</v>
      </c>
      <c r="C54" s="30" t="s">
        <v>345</v>
      </c>
      <c r="D54" s="5" t="s">
        <v>458</v>
      </c>
      <c r="E54" s="5" t="s">
        <v>346</v>
      </c>
      <c r="F54" s="30" t="s">
        <v>459</v>
      </c>
      <c r="G54" s="5" t="s">
        <v>347</v>
      </c>
      <c r="H54" s="30" t="s">
        <v>347</v>
      </c>
    </row>
    <row r="55" spans="1:8" ht="12.75">
      <c r="A55" s="21">
        <v>3110</v>
      </c>
      <c r="B55" s="459" t="s">
        <v>73</v>
      </c>
      <c r="C55" s="30" t="s">
        <v>460</v>
      </c>
      <c r="D55" s="5" t="s">
        <v>460</v>
      </c>
      <c r="E55" s="5" t="s">
        <v>461</v>
      </c>
      <c r="F55" s="30" t="s">
        <v>461</v>
      </c>
      <c r="G55" s="5" t="s">
        <v>462</v>
      </c>
      <c r="H55" s="30" t="s">
        <v>462</v>
      </c>
    </row>
    <row r="56" spans="1:8" ht="22.5">
      <c r="A56" s="21">
        <v>4010</v>
      </c>
      <c r="B56" s="459" t="s">
        <v>68</v>
      </c>
      <c r="C56" s="30" t="s">
        <v>463</v>
      </c>
      <c r="D56" s="5" t="s">
        <v>464</v>
      </c>
      <c r="E56" s="5" t="s">
        <v>465</v>
      </c>
      <c r="F56" s="30" t="s">
        <v>466</v>
      </c>
      <c r="G56" s="5">
        <v>57</v>
      </c>
      <c r="H56" s="30">
        <v>57</v>
      </c>
    </row>
    <row r="57" spans="1:8" ht="22.5">
      <c r="A57" s="21">
        <v>4110</v>
      </c>
      <c r="B57" s="459" t="s">
        <v>69</v>
      </c>
      <c r="C57" s="30" t="s">
        <v>467</v>
      </c>
      <c r="D57" s="5" t="s">
        <v>468</v>
      </c>
      <c r="E57" s="5" t="s">
        <v>469</v>
      </c>
      <c r="F57" s="30" t="s">
        <v>470</v>
      </c>
      <c r="G57" s="5">
        <v>9</v>
      </c>
      <c r="H57" s="30">
        <v>9</v>
      </c>
    </row>
    <row r="58" spans="1:8" ht="12.75">
      <c r="A58" s="21">
        <v>4120</v>
      </c>
      <c r="B58" s="459" t="s">
        <v>436</v>
      </c>
      <c r="C58" s="30">
        <v>155</v>
      </c>
      <c r="D58" s="5">
        <v>324</v>
      </c>
      <c r="E58" s="5">
        <v>157</v>
      </c>
      <c r="F58" s="30">
        <v>326</v>
      </c>
      <c r="G58" s="5">
        <v>2</v>
      </c>
      <c r="H58" s="30">
        <v>2</v>
      </c>
    </row>
    <row r="59" spans="1:8" ht="12.75">
      <c r="A59" s="21">
        <v>4210</v>
      </c>
      <c r="B59" s="459" t="s">
        <v>50</v>
      </c>
      <c r="C59" s="30" t="s">
        <v>471</v>
      </c>
      <c r="D59" s="5" t="s">
        <v>472</v>
      </c>
      <c r="E59" s="5">
        <v>377</v>
      </c>
      <c r="F59" s="30" t="s">
        <v>473</v>
      </c>
      <c r="G59" s="5">
        <v>-624</v>
      </c>
      <c r="H59" s="30">
        <v>-624</v>
      </c>
    </row>
    <row r="60" spans="1:8" ht="12.75">
      <c r="A60" s="21">
        <v>4300</v>
      </c>
      <c r="B60" s="459" t="s">
        <v>91</v>
      </c>
      <c r="C60" s="30" t="s">
        <v>474</v>
      </c>
      <c r="D60" s="5" t="s">
        <v>475</v>
      </c>
      <c r="E60" s="5" t="s">
        <v>476</v>
      </c>
      <c r="F60" s="30" t="s">
        <v>477</v>
      </c>
      <c r="G60" s="5">
        <v>601</v>
      </c>
      <c r="H60" s="30">
        <v>601</v>
      </c>
    </row>
    <row r="61" spans="1:8" ht="56.25">
      <c r="A61" s="37">
        <v>85213</v>
      </c>
      <c r="B61" s="459" t="s">
        <v>350</v>
      </c>
      <c r="C61" s="30" t="s">
        <v>351</v>
      </c>
      <c r="D61" s="5" t="s">
        <v>351</v>
      </c>
      <c r="E61" s="5" t="s">
        <v>352</v>
      </c>
      <c r="F61" s="30" t="s">
        <v>352</v>
      </c>
      <c r="G61" s="5" t="s">
        <v>353</v>
      </c>
      <c r="H61" s="30" t="s">
        <v>353</v>
      </c>
    </row>
    <row r="62" spans="1:8" ht="22.5">
      <c r="A62" s="21">
        <v>4130</v>
      </c>
      <c r="B62" s="459" t="s">
        <v>478</v>
      </c>
      <c r="C62" s="30" t="s">
        <v>351</v>
      </c>
      <c r="D62" s="5" t="s">
        <v>351</v>
      </c>
      <c r="E62" s="5" t="s">
        <v>352</v>
      </c>
      <c r="F62" s="30" t="s">
        <v>352</v>
      </c>
      <c r="G62" s="5" t="s">
        <v>353</v>
      </c>
      <c r="H62" s="30" t="s">
        <v>353</v>
      </c>
    </row>
    <row r="63" spans="1:8" ht="33.75">
      <c r="A63" s="37">
        <v>85214</v>
      </c>
      <c r="B63" s="459" t="s">
        <v>15</v>
      </c>
      <c r="C63" s="30" t="s">
        <v>16</v>
      </c>
      <c r="D63" s="5" t="s">
        <v>72</v>
      </c>
      <c r="E63" s="5" t="s">
        <v>354</v>
      </c>
      <c r="F63" s="30" t="s">
        <v>479</v>
      </c>
      <c r="G63" s="5" t="s">
        <v>35</v>
      </c>
      <c r="H63" s="30" t="s">
        <v>67</v>
      </c>
    </row>
    <row r="64" spans="1:8" ht="12.75">
      <c r="A64" s="21">
        <v>3110</v>
      </c>
      <c r="B64" s="459" t="s">
        <v>73</v>
      </c>
      <c r="C64" s="30" t="s">
        <v>480</v>
      </c>
      <c r="D64" s="5" t="s">
        <v>481</v>
      </c>
      <c r="E64" s="5" t="s">
        <v>482</v>
      </c>
      <c r="F64" s="30" t="s">
        <v>483</v>
      </c>
      <c r="G64" s="5" t="s">
        <v>35</v>
      </c>
      <c r="H64" s="30" t="s">
        <v>67</v>
      </c>
    </row>
    <row r="65" spans="1:8" ht="22.5">
      <c r="A65" s="37">
        <v>85216</v>
      </c>
      <c r="B65" s="459" t="s">
        <v>357</v>
      </c>
      <c r="C65" s="30">
        <v>900</v>
      </c>
      <c r="D65" s="5">
        <v>900</v>
      </c>
      <c r="E65" s="5">
        <v>0</v>
      </c>
      <c r="F65" s="30">
        <v>0</v>
      </c>
      <c r="G65" s="5">
        <v>-900</v>
      </c>
      <c r="H65" s="30">
        <v>-900</v>
      </c>
    </row>
    <row r="66" spans="1:8" ht="12.75">
      <c r="A66" s="21">
        <v>3110</v>
      </c>
      <c r="B66" s="459" t="s">
        <v>73</v>
      </c>
      <c r="C66" s="30">
        <v>900</v>
      </c>
      <c r="D66" s="5">
        <v>900</v>
      </c>
      <c r="E66" s="5">
        <v>0</v>
      </c>
      <c r="F66" s="30">
        <v>0</v>
      </c>
      <c r="G66" s="5">
        <v>-900</v>
      </c>
      <c r="H66" s="30">
        <v>-900</v>
      </c>
    </row>
    <row r="67" spans="1:8" s="1" customFormat="1" ht="22.5">
      <c r="A67" s="449">
        <v>900</v>
      </c>
      <c r="B67" s="447" t="s">
        <v>74</v>
      </c>
      <c r="C67" s="448">
        <v>0</v>
      </c>
      <c r="D67" s="42" t="s">
        <v>75</v>
      </c>
      <c r="E67" s="42">
        <v>0</v>
      </c>
      <c r="F67" s="448" t="s">
        <v>484</v>
      </c>
      <c r="G67" s="42">
        <v>0</v>
      </c>
      <c r="H67" s="448" t="s">
        <v>485</v>
      </c>
    </row>
    <row r="68" spans="1:8" ht="12.75">
      <c r="A68" s="37">
        <v>90003</v>
      </c>
      <c r="B68" s="459" t="s">
        <v>277</v>
      </c>
      <c r="C68" s="30">
        <v>0</v>
      </c>
      <c r="D68" s="5" t="s">
        <v>486</v>
      </c>
      <c r="E68" s="5">
        <v>0</v>
      </c>
      <c r="F68" s="30" t="s">
        <v>487</v>
      </c>
      <c r="G68" s="5">
        <v>0</v>
      </c>
      <c r="H68" s="30">
        <v>-300</v>
      </c>
    </row>
    <row r="69" spans="1:8" ht="12.75">
      <c r="A69" s="21">
        <v>4210</v>
      </c>
      <c r="B69" s="459" t="s">
        <v>50</v>
      </c>
      <c r="C69" s="30">
        <v>0</v>
      </c>
      <c r="D69" s="5">
        <v>800</v>
      </c>
      <c r="E69" s="5">
        <v>0</v>
      </c>
      <c r="F69" s="30">
        <v>500</v>
      </c>
      <c r="G69" s="5">
        <v>0</v>
      </c>
      <c r="H69" s="30">
        <v>-300</v>
      </c>
    </row>
    <row r="70" spans="1:8" ht="22.5">
      <c r="A70" s="37">
        <v>90004</v>
      </c>
      <c r="B70" s="459" t="s">
        <v>76</v>
      </c>
      <c r="C70" s="30">
        <v>0</v>
      </c>
      <c r="D70" s="5" t="s">
        <v>77</v>
      </c>
      <c r="E70" s="5">
        <v>0</v>
      </c>
      <c r="F70" s="30" t="s">
        <v>488</v>
      </c>
      <c r="G70" s="5">
        <v>0</v>
      </c>
      <c r="H70" s="30" t="s">
        <v>489</v>
      </c>
    </row>
    <row r="71" spans="1:8" ht="12.75">
      <c r="A71" s="21">
        <v>4210</v>
      </c>
      <c r="B71" s="459" t="s">
        <v>50</v>
      </c>
      <c r="C71" s="30">
        <v>0</v>
      </c>
      <c r="D71" s="5" t="s">
        <v>78</v>
      </c>
      <c r="E71" s="5">
        <v>0</v>
      </c>
      <c r="F71" s="30" t="s">
        <v>490</v>
      </c>
      <c r="G71" s="5">
        <v>0</v>
      </c>
      <c r="H71" s="30" t="s">
        <v>489</v>
      </c>
    </row>
    <row r="72" spans="1:8" ht="12.75">
      <c r="A72" s="37">
        <v>90015</v>
      </c>
      <c r="B72" s="459" t="s">
        <v>79</v>
      </c>
      <c r="C72" s="30">
        <v>0</v>
      </c>
      <c r="D72" s="5" t="s">
        <v>491</v>
      </c>
      <c r="E72" s="5">
        <v>0</v>
      </c>
      <c r="F72" s="30" t="s">
        <v>492</v>
      </c>
      <c r="G72" s="5">
        <v>0</v>
      </c>
      <c r="H72" s="30" t="s">
        <v>493</v>
      </c>
    </row>
    <row r="73" spans="1:8" ht="12.75">
      <c r="A73" s="21">
        <v>4210</v>
      </c>
      <c r="B73" s="459" t="s">
        <v>50</v>
      </c>
      <c r="C73" s="30">
        <v>0</v>
      </c>
      <c r="D73" s="5" t="s">
        <v>70</v>
      </c>
      <c r="E73" s="5">
        <v>0</v>
      </c>
      <c r="F73" s="30">
        <v>0</v>
      </c>
      <c r="G73" s="5">
        <v>0</v>
      </c>
      <c r="H73" s="30" t="s">
        <v>71</v>
      </c>
    </row>
    <row r="74" spans="1:8" ht="12.75">
      <c r="A74" s="21">
        <v>4260</v>
      </c>
      <c r="B74" s="459" t="s">
        <v>85</v>
      </c>
      <c r="C74" s="30">
        <v>0</v>
      </c>
      <c r="D74" s="5" t="s">
        <v>494</v>
      </c>
      <c r="E74" s="5">
        <v>0</v>
      </c>
      <c r="F74" s="30" t="s">
        <v>495</v>
      </c>
      <c r="G74" s="5">
        <v>0</v>
      </c>
      <c r="H74" s="30" t="s">
        <v>361</v>
      </c>
    </row>
    <row r="75" spans="1:8" ht="12.75">
      <c r="A75" s="37">
        <v>90095</v>
      </c>
      <c r="B75" s="459" t="s">
        <v>29</v>
      </c>
      <c r="C75" s="30">
        <v>0</v>
      </c>
      <c r="D75" s="5" t="s">
        <v>496</v>
      </c>
      <c r="E75" s="5">
        <v>0</v>
      </c>
      <c r="F75" s="30" t="s">
        <v>497</v>
      </c>
      <c r="G75" s="5">
        <v>0</v>
      </c>
      <c r="H75" s="30" t="s">
        <v>498</v>
      </c>
    </row>
    <row r="76" spans="1:8" ht="22.5">
      <c r="A76" s="21">
        <v>6050</v>
      </c>
      <c r="B76" s="459" t="s">
        <v>45</v>
      </c>
      <c r="C76" s="30">
        <v>0</v>
      </c>
      <c r="D76" s="5" t="s">
        <v>80</v>
      </c>
      <c r="E76" s="5">
        <v>0</v>
      </c>
      <c r="F76" s="30" t="s">
        <v>499</v>
      </c>
      <c r="G76" s="5">
        <v>0</v>
      </c>
      <c r="H76" s="30" t="s">
        <v>498</v>
      </c>
    </row>
    <row r="77" spans="1:8" s="1" customFormat="1" ht="22.5">
      <c r="A77" s="449">
        <v>921</v>
      </c>
      <c r="B77" s="447" t="s">
        <v>500</v>
      </c>
      <c r="C77" s="448">
        <v>0</v>
      </c>
      <c r="D77" s="42" t="s">
        <v>81</v>
      </c>
      <c r="E77" s="42">
        <v>0</v>
      </c>
      <c r="F77" s="448" t="s">
        <v>501</v>
      </c>
      <c r="G77" s="42">
        <v>0</v>
      </c>
      <c r="H77" s="448" t="s">
        <v>502</v>
      </c>
    </row>
    <row r="78" spans="1:8" ht="22.5">
      <c r="A78" s="37">
        <v>92109</v>
      </c>
      <c r="B78" s="459" t="s">
        <v>82</v>
      </c>
      <c r="C78" s="30">
        <v>0</v>
      </c>
      <c r="D78" s="5" t="s">
        <v>83</v>
      </c>
      <c r="E78" s="5">
        <v>0</v>
      </c>
      <c r="F78" s="30" t="s">
        <v>503</v>
      </c>
      <c r="G78" s="5">
        <v>0</v>
      </c>
      <c r="H78" s="30" t="s">
        <v>504</v>
      </c>
    </row>
    <row r="79" spans="1:8" ht="22.5">
      <c r="A79" s="21">
        <v>4110</v>
      </c>
      <c r="B79" s="459" t="s">
        <v>69</v>
      </c>
      <c r="C79" s="30">
        <v>0</v>
      </c>
      <c r="D79" s="5" t="s">
        <v>505</v>
      </c>
      <c r="E79" s="5">
        <v>0</v>
      </c>
      <c r="F79" s="30" t="s">
        <v>506</v>
      </c>
      <c r="G79" s="5">
        <v>0</v>
      </c>
      <c r="H79" s="30">
        <v>138</v>
      </c>
    </row>
    <row r="80" spans="1:8" ht="12.75">
      <c r="A80" s="21">
        <v>4210</v>
      </c>
      <c r="B80" s="459" t="s">
        <v>50</v>
      </c>
      <c r="C80" s="30">
        <v>0</v>
      </c>
      <c r="D80" s="5" t="s">
        <v>84</v>
      </c>
      <c r="E80" s="5">
        <v>0</v>
      </c>
      <c r="F80" s="30" t="s">
        <v>507</v>
      </c>
      <c r="G80" s="5">
        <v>0</v>
      </c>
      <c r="H80" s="30" t="s">
        <v>508</v>
      </c>
    </row>
    <row r="81" spans="1:8" ht="12.75">
      <c r="A81" s="21">
        <v>4260</v>
      </c>
      <c r="B81" s="459" t="s">
        <v>85</v>
      </c>
      <c r="C81" s="30">
        <v>0</v>
      </c>
      <c r="D81" s="5" t="s">
        <v>86</v>
      </c>
      <c r="E81" s="5">
        <v>0</v>
      </c>
      <c r="F81" s="30" t="s">
        <v>509</v>
      </c>
      <c r="G81" s="5">
        <v>0</v>
      </c>
      <c r="H81" s="30">
        <v>160</v>
      </c>
    </row>
    <row r="82" spans="1:8" ht="12.75">
      <c r="A82" s="21">
        <v>4270</v>
      </c>
      <c r="B82" s="459" t="s">
        <v>57</v>
      </c>
      <c r="C82" s="30">
        <v>0</v>
      </c>
      <c r="D82" s="5" t="s">
        <v>87</v>
      </c>
      <c r="E82" s="5">
        <v>0</v>
      </c>
      <c r="F82" s="30" t="s">
        <v>510</v>
      </c>
      <c r="G82" s="5">
        <v>0</v>
      </c>
      <c r="H82" s="30" t="s">
        <v>511</v>
      </c>
    </row>
    <row r="83" spans="1:8" ht="12.75">
      <c r="A83" s="21">
        <v>4300</v>
      </c>
      <c r="B83" s="459" t="s">
        <v>91</v>
      </c>
      <c r="C83" s="30">
        <v>0</v>
      </c>
      <c r="D83" s="5" t="s">
        <v>512</v>
      </c>
      <c r="E83" s="5">
        <v>0</v>
      </c>
      <c r="F83" s="30" t="s">
        <v>513</v>
      </c>
      <c r="G83" s="5">
        <v>0</v>
      </c>
      <c r="H83" s="30" t="s">
        <v>514</v>
      </c>
    </row>
    <row r="84" spans="1:8" ht="12.75">
      <c r="A84" s="37">
        <v>92195</v>
      </c>
      <c r="B84" s="459" t="s">
        <v>29</v>
      </c>
      <c r="C84" s="30">
        <v>0</v>
      </c>
      <c r="D84" s="5" t="s">
        <v>88</v>
      </c>
      <c r="E84" s="5">
        <v>0</v>
      </c>
      <c r="F84" s="30" t="s">
        <v>515</v>
      </c>
      <c r="G84" s="5">
        <v>0</v>
      </c>
      <c r="H84" s="30" t="s">
        <v>516</v>
      </c>
    </row>
    <row r="85" spans="1:8" ht="12.75">
      <c r="A85" s="21">
        <v>4210</v>
      </c>
      <c r="B85" s="459" t="s">
        <v>50</v>
      </c>
      <c r="C85" s="30">
        <v>0</v>
      </c>
      <c r="D85" s="5" t="s">
        <v>90</v>
      </c>
      <c r="E85" s="5">
        <v>0</v>
      </c>
      <c r="F85" s="30" t="s">
        <v>517</v>
      </c>
      <c r="G85" s="5">
        <v>0</v>
      </c>
      <c r="H85" s="30">
        <v>-790</v>
      </c>
    </row>
    <row r="86" spans="1:8" ht="12.75">
      <c r="A86" s="21">
        <v>4300</v>
      </c>
      <c r="B86" s="459" t="s">
        <v>91</v>
      </c>
      <c r="C86" s="30">
        <v>0</v>
      </c>
      <c r="D86" s="5" t="s">
        <v>518</v>
      </c>
      <c r="E86" s="5">
        <v>0</v>
      </c>
      <c r="F86" s="30" t="s">
        <v>519</v>
      </c>
      <c r="G86" s="5">
        <v>0</v>
      </c>
      <c r="H86" s="30" t="s">
        <v>92</v>
      </c>
    </row>
    <row r="87" spans="1:8" s="1" customFormat="1" ht="12.75">
      <c r="A87" s="449">
        <v>926</v>
      </c>
      <c r="B87" s="447" t="s">
        <v>93</v>
      </c>
      <c r="C87" s="448">
        <v>0</v>
      </c>
      <c r="D87" s="42" t="s">
        <v>94</v>
      </c>
      <c r="E87" s="42">
        <v>0</v>
      </c>
      <c r="F87" s="448" t="s">
        <v>520</v>
      </c>
      <c r="G87" s="42">
        <v>0</v>
      </c>
      <c r="H87" s="448" t="s">
        <v>521</v>
      </c>
    </row>
    <row r="88" spans="1:8" ht="12.75">
      <c r="A88" s="37">
        <v>92601</v>
      </c>
      <c r="B88" s="459" t="s">
        <v>290</v>
      </c>
      <c r="C88" s="30">
        <v>0</v>
      </c>
      <c r="D88" s="5" t="s">
        <v>522</v>
      </c>
      <c r="E88" s="5">
        <v>0</v>
      </c>
      <c r="F88" s="30" t="s">
        <v>523</v>
      </c>
      <c r="G88" s="5">
        <v>0</v>
      </c>
      <c r="H88" s="30">
        <v>770</v>
      </c>
    </row>
    <row r="89" spans="1:8" ht="12.75">
      <c r="A89" s="21">
        <v>4210</v>
      </c>
      <c r="B89" s="459" t="s">
        <v>50</v>
      </c>
      <c r="C89" s="30">
        <v>0</v>
      </c>
      <c r="D89" s="5" t="s">
        <v>524</v>
      </c>
      <c r="E89" s="5">
        <v>0</v>
      </c>
      <c r="F89" s="30" t="s">
        <v>525</v>
      </c>
      <c r="G89" s="5">
        <v>0</v>
      </c>
      <c r="H89" s="30">
        <v>170</v>
      </c>
    </row>
    <row r="90" spans="1:8" ht="12.75">
      <c r="A90" s="21">
        <v>4300</v>
      </c>
      <c r="B90" s="459" t="s">
        <v>91</v>
      </c>
      <c r="C90" s="30">
        <v>0</v>
      </c>
      <c r="D90" s="5" t="s">
        <v>526</v>
      </c>
      <c r="E90" s="5">
        <v>0</v>
      </c>
      <c r="F90" s="30" t="s">
        <v>527</v>
      </c>
      <c r="G90" s="5">
        <v>0</v>
      </c>
      <c r="H90" s="30">
        <v>600</v>
      </c>
    </row>
    <row r="91" spans="1:8" ht="22.5">
      <c r="A91" s="37">
        <v>92605</v>
      </c>
      <c r="B91" s="459" t="s">
        <v>95</v>
      </c>
      <c r="C91" s="30">
        <v>0</v>
      </c>
      <c r="D91" s="5" t="s">
        <v>528</v>
      </c>
      <c r="E91" s="5">
        <v>0</v>
      </c>
      <c r="F91" s="30" t="s">
        <v>529</v>
      </c>
      <c r="G91" s="5">
        <v>0</v>
      </c>
      <c r="H91" s="30">
        <v>913</v>
      </c>
    </row>
    <row r="92" spans="1:8" ht="12.75">
      <c r="A92" s="21">
        <v>4210</v>
      </c>
      <c r="B92" s="459" t="s">
        <v>50</v>
      </c>
      <c r="C92" s="30">
        <v>0</v>
      </c>
      <c r="D92" s="5" t="s">
        <v>530</v>
      </c>
      <c r="E92" s="5">
        <v>0</v>
      </c>
      <c r="F92" s="30" t="s">
        <v>531</v>
      </c>
      <c r="G92" s="5">
        <v>0</v>
      </c>
      <c r="H92" s="30">
        <v>218</v>
      </c>
    </row>
    <row r="93" spans="1:8" ht="12.75">
      <c r="A93" s="21">
        <v>4300</v>
      </c>
      <c r="B93" s="459" t="s">
        <v>91</v>
      </c>
      <c r="C93" s="30">
        <v>0</v>
      </c>
      <c r="D93" s="5" t="s">
        <v>532</v>
      </c>
      <c r="E93" s="5">
        <v>0</v>
      </c>
      <c r="F93" s="30" t="s">
        <v>533</v>
      </c>
      <c r="G93" s="5">
        <v>0</v>
      </c>
      <c r="H93" s="30">
        <v>695</v>
      </c>
    </row>
    <row r="94" spans="1:8" ht="12.75">
      <c r="A94" s="21"/>
      <c r="B94" s="459"/>
      <c r="C94" s="30"/>
      <c r="D94" s="5"/>
      <c r="E94" s="5"/>
      <c r="F94" s="30"/>
      <c r="G94" s="5"/>
      <c r="H94" s="30"/>
    </row>
    <row r="95" spans="1:8" ht="12.75">
      <c r="A95" s="39"/>
      <c r="B95" s="447" t="s">
        <v>21</v>
      </c>
      <c r="C95" s="448" t="s">
        <v>534</v>
      </c>
      <c r="D95" s="42" t="s">
        <v>535</v>
      </c>
      <c r="E95" s="42" t="s">
        <v>536</v>
      </c>
      <c r="F95" s="448" t="s">
        <v>537</v>
      </c>
      <c r="G95" s="42" t="s">
        <v>342</v>
      </c>
      <c r="H95" s="448" t="s">
        <v>538</v>
      </c>
    </row>
    <row r="96" spans="1:8" ht="12.75">
      <c r="A96" s="2"/>
      <c r="B96" s="2"/>
      <c r="C96" s="5"/>
      <c r="D96" s="5"/>
      <c r="E96" s="5"/>
      <c r="F96" s="5"/>
      <c r="G96" s="5"/>
      <c r="H9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6" sqref="D6"/>
    </sheetView>
  </sheetViews>
  <sheetFormatPr defaultColWidth="9.00390625" defaultRowHeight="12.75"/>
  <cols>
    <col min="2" max="2" width="40.625" style="0" customWidth="1"/>
    <col min="3" max="3" width="12.00390625" style="0" customWidth="1"/>
    <col min="4" max="5" width="9.75390625" style="0" customWidth="1"/>
  </cols>
  <sheetData>
    <row r="1" ht="12.75">
      <c r="C1" s="54" t="s">
        <v>217</v>
      </c>
    </row>
    <row r="2" ht="12.75">
      <c r="C2" s="8" t="s">
        <v>539</v>
      </c>
    </row>
    <row r="3" ht="12.75">
      <c r="C3" s="2" t="s">
        <v>540</v>
      </c>
    </row>
    <row r="4" ht="12.75">
      <c r="C4" s="2"/>
    </row>
    <row r="5" spans="2:3" ht="15.75">
      <c r="B5" s="55" t="s">
        <v>100</v>
      </c>
      <c r="C5" s="2"/>
    </row>
    <row r="6" ht="12.75">
      <c r="C6" s="2"/>
    </row>
    <row r="7" spans="2:3" ht="12.75">
      <c r="B7" s="44" t="s">
        <v>218</v>
      </c>
      <c r="C7" s="2"/>
    </row>
    <row r="8" ht="15.75">
      <c r="B8" s="55" t="s">
        <v>219</v>
      </c>
    </row>
    <row r="9" ht="15.75">
      <c r="B9" s="55"/>
    </row>
    <row r="10" spans="1:5" ht="12.75">
      <c r="A10" s="18"/>
      <c r="B10" s="11"/>
      <c r="C10" s="330" t="s">
        <v>110</v>
      </c>
      <c r="D10" s="331" t="s">
        <v>220</v>
      </c>
      <c r="E10" s="330" t="s">
        <v>221</v>
      </c>
    </row>
    <row r="11" spans="1:5" ht="12.75">
      <c r="A11" s="332" t="s">
        <v>222</v>
      </c>
      <c r="B11" s="333" t="s">
        <v>4</v>
      </c>
      <c r="C11" s="334" t="s">
        <v>223</v>
      </c>
      <c r="D11" s="335"/>
      <c r="E11" s="334" t="s">
        <v>224</v>
      </c>
    </row>
    <row r="12" spans="1:5" ht="12.75">
      <c r="A12" s="19"/>
      <c r="B12" s="13"/>
      <c r="C12" s="29"/>
      <c r="D12" s="13"/>
      <c r="E12" s="29"/>
    </row>
    <row r="13" spans="1:5" ht="12.75">
      <c r="A13" s="19">
        <v>952</v>
      </c>
      <c r="B13" s="96" t="s">
        <v>225</v>
      </c>
      <c r="C13" s="336"/>
      <c r="D13" s="252"/>
      <c r="E13" s="336"/>
    </row>
    <row r="14" spans="1:5" ht="12.75">
      <c r="A14" s="19"/>
      <c r="B14" t="s">
        <v>226</v>
      </c>
      <c r="C14" s="336">
        <v>507000</v>
      </c>
      <c r="D14" s="252">
        <v>100000</v>
      </c>
      <c r="E14" s="336">
        <f>SUM(C14+D14)</f>
        <v>607000</v>
      </c>
    </row>
    <row r="15" spans="1:5" ht="12.75">
      <c r="A15" s="19">
        <v>955</v>
      </c>
      <c r="B15" t="s">
        <v>227</v>
      </c>
      <c r="C15" s="336">
        <v>94192</v>
      </c>
      <c r="D15" s="252"/>
      <c r="E15" s="336">
        <f>SUM(C15+D15)</f>
        <v>94192</v>
      </c>
    </row>
    <row r="16" spans="1:5" ht="12.75">
      <c r="A16" s="19"/>
      <c r="C16" s="336"/>
      <c r="D16" s="252"/>
      <c r="E16" s="336"/>
    </row>
    <row r="17" spans="1:5" ht="12.75">
      <c r="A17" s="29"/>
      <c r="C17" s="337"/>
      <c r="D17" s="319"/>
      <c r="E17" s="337"/>
    </row>
    <row r="18" spans="1:5" ht="12.75">
      <c r="A18" s="338"/>
      <c r="B18" s="339" t="s">
        <v>228</v>
      </c>
      <c r="C18" s="340">
        <f>SUM(C14:C17)</f>
        <v>601192</v>
      </c>
      <c r="D18" s="176">
        <f>SUM(D14:D17)</f>
        <v>100000</v>
      </c>
      <c r="E18" s="340">
        <f>SUM(E14:E17)</f>
        <v>701192</v>
      </c>
    </row>
    <row r="19" spans="1:5" ht="12.75">
      <c r="A19" s="38"/>
      <c r="B19" s="341"/>
      <c r="C19" s="342"/>
      <c r="D19" s="343"/>
      <c r="E19" s="337"/>
    </row>
    <row r="24" ht="12.75">
      <c r="C24" s="256" t="s">
        <v>185</v>
      </c>
    </row>
    <row r="25" spans="2:3" ht="15.75">
      <c r="B25" s="55"/>
      <c r="C25" s="256" t="s">
        <v>186</v>
      </c>
    </row>
    <row r="26" ht="12.75">
      <c r="C26" s="256"/>
    </row>
    <row r="27" ht="12.75">
      <c r="C27" s="256"/>
    </row>
    <row r="28" ht="12.75">
      <c r="C28" s="9" t="s">
        <v>187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2">
      <selection activeCell="G9" sqref="G9"/>
    </sheetView>
  </sheetViews>
  <sheetFormatPr defaultColWidth="9.00390625" defaultRowHeight="12.75"/>
  <cols>
    <col min="1" max="1" width="7.25390625" style="0" customWidth="1"/>
    <col min="2" max="2" width="31.00390625" style="0" customWidth="1"/>
    <col min="3" max="3" width="17.125" style="0" customWidth="1"/>
    <col min="4" max="4" width="16.875" style="0" customWidth="1"/>
    <col min="5" max="5" width="10.625" style="0" customWidth="1"/>
  </cols>
  <sheetData>
    <row r="2" ht="12.75">
      <c r="B2" s="1" t="s">
        <v>97</v>
      </c>
    </row>
    <row r="3" ht="12.75">
      <c r="B3" s="1" t="s">
        <v>98</v>
      </c>
    </row>
    <row r="5" ht="12.75">
      <c r="B5" t="s">
        <v>541</v>
      </c>
    </row>
    <row r="6" ht="12.75">
      <c r="B6" s="1" t="s">
        <v>99</v>
      </c>
    </row>
    <row r="7" spans="1:5" ht="12.75">
      <c r="A7" s="36" t="s">
        <v>1</v>
      </c>
      <c r="B7" s="477"/>
      <c r="C7" s="46"/>
      <c r="D7" s="45"/>
      <c r="E7" s="46"/>
    </row>
    <row r="8" spans="1:5" ht="12.75">
      <c r="A8" s="478" t="s">
        <v>2</v>
      </c>
      <c r="B8" s="14" t="s">
        <v>4</v>
      </c>
      <c r="C8" s="47" t="s">
        <v>542</v>
      </c>
      <c r="D8" s="438" t="s">
        <v>543</v>
      </c>
      <c r="E8" s="23" t="s">
        <v>0</v>
      </c>
    </row>
    <row r="9" spans="1:5" ht="12.75">
      <c r="A9" s="23" t="s">
        <v>3</v>
      </c>
      <c r="B9" s="16"/>
      <c r="C9" s="23" t="s">
        <v>5</v>
      </c>
      <c r="D9" s="479" t="s">
        <v>5</v>
      </c>
      <c r="E9" s="23" t="s">
        <v>5</v>
      </c>
    </row>
    <row r="10" spans="1:5" s="1" customFormat="1" ht="12.75">
      <c r="A10" s="475">
        <v>852</v>
      </c>
      <c r="B10" s="476" t="s">
        <v>14</v>
      </c>
      <c r="C10" s="448" t="s">
        <v>338</v>
      </c>
      <c r="D10" s="42" t="s">
        <v>340</v>
      </c>
      <c r="E10" s="448" t="s">
        <v>342</v>
      </c>
    </row>
    <row r="11" spans="1:5" ht="33.75">
      <c r="A11" s="37">
        <v>85212</v>
      </c>
      <c r="B11" s="4" t="s">
        <v>344</v>
      </c>
      <c r="C11" s="30" t="s">
        <v>345</v>
      </c>
      <c r="D11" s="5" t="s">
        <v>346</v>
      </c>
      <c r="E11" s="30" t="s">
        <v>347</v>
      </c>
    </row>
    <row r="12" spans="1:5" ht="12.75">
      <c r="A12" s="30">
        <v>2010</v>
      </c>
      <c r="B12" s="4" t="s">
        <v>18</v>
      </c>
      <c r="C12" s="30" t="s">
        <v>348</v>
      </c>
      <c r="D12" s="5" t="s">
        <v>349</v>
      </c>
      <c r="E12" s="30" t="s">
        <v>347</v>
      </c>
    </row>
    <row r="13" spans="1:5" ht="45">
      <c r="A13" s="37">
        <v>85213</v>
      </c>
      <c r="B13" s="4" t="s">
        <v>350</v>
      </c>
      <c r="C13" s="30" t="s">
        <v>351</v>
      </c>
      <c r="D13" s="5" t="s">
        <v>352</v>
      </c>
      <c r="E13" s="30" t="s">
        <v>353</v>
      </c>
    </row>
    <row r="14" spans="1:5" s="128" customFormat="1" ht="56.25">
      <c r="A14" s="467">
        <v>2010</v>
      </c>
      <c r="B14" s="458" t="s">
        <v>18</v>
      </c>
      <c r="C14" s="465" t="s">
        <v>351</v>
      </c>
      <c r="D14" s="456" t="s">
        <v>352</v>
      </c>
      <c r="E14" s="465" t="s">
        <v>353</v>
      </c>
    </row>
    <row r="15" spans="1:5" ht="22.5">
      <c r="A15" s="37">
        <v>85214</v>
      </c>
      <c r="B15" s="4" t="s">
        <v>15</v>
      </c>
      <c r="C15" s="30" t="s">
        <v>16</v>
      </c>
      <c r="D15" s="5" t="s">
        <v>354</v>
      </c>
      <c r="E15" s="30" t="s">
        <v>35</v>
      </c>
    </row>
    <row r="16" spans="1:5" ht="56.25">
      <c r="A16" s="30">
        <v>2010</v>
      </c>
      <c r="B16" s="468" t="s">
        <v>18</v>
      </c>
      <c r="C16" s="30" t="s">
        <v>16</v>
      </c>
      <c r="D16" s="5" t="s">
        <v>354</v>
      </c>
      <c r="E16" s="30" t="s">
        <v>35</v>
      </c>
    </row>
    <row r="17" spans="1:5" ht="22.5">
      <c r="A17" s="30">
        <v>85216</v>
      </c>
      <c r="B17" s="468" t="s">
        <v>357</v>
      </c>
      <c r="C17" s="30">
        <v>900</v>
      </c>
      <c r="D17" s="5">
        <v>0</v>
      </c>
      <c r="E17" s="30">
        <v>-900</v>
      </c>
    </row>
    <row r="18" spans="1:5" ht="56.25">
      <c r="A18" s="30">
        <v>2010</v>
      </c>
      <c r="B18" s="468" t="s">
        <v>18</v>
      </c>
      <c r="C18" s="30">
        <v>900</v>
      </c>
      <c r="D18" s="5">
        <v>0</v>
      </c>
      <c r="E18" s="30">
        <v>-900</v>
      </c>
    </row>
    <row r="19" spans="1:5" s="1" customFormat="1" ht="22.5">
      <c r="A19" s="448">
        <v>900</v>
      </c>
      <c r="B19" s="474" t="s">
        <v>74</v>
      </c>
      <c r="C19" s="448" t="s">
        <v>358</v>
      </c>
      <c r="D19" s="42" t="s">
        <v>360</v>
      </c>
      <c r="E19" s="448" t="s">
        <v>361</v>
      </c>
    </row>
    <row r="20" spans="1:5" ht="12.75">
      <c r="A20" s="30">
        <v>90015</v>
      </c>
      <c r="B20" s="459" t="s">
        <v>79</v>
      </c>
      <c r="C20" s="30" t="s">
        <v>358</v>
      </c>
      <c r="D20" s="5" t="s">
        <v>360</v>
      </c>
      <c r="E20" s="30" t="s">
        <v>361</v>
      </c>
    </row>
    <row r="21" spans="1:5" ht="56.25">
      <c r="A21" s="46">
        <v>2010</v>
      </c>
      <c r="B21" s="469" t="s">
        <v>18</v>
      </c>
      <c r="C21" s="32" t="s">
        <v>358</v>
      </c>
      <c r="D21" s="51" t="s">
        <v>360</v>
      </c>
      <c r="E21" s="32" t="s">
        <v>361</v>
      </c>
    </row>
    <row r="22" spans="1:5" ht="12.75">
      <c r="A22" s="47"/>
      <c r="B22" s="470"/>
      <c r="C22" s="47"/>
      <c r="D22" s="462"/>
      <c r="E22" s="47"/>
    </row>
    <row r="23" spans="1:5" ht="12.75">
      <c r="A23" s="43"/>
      <c r="B23" s="448" t="s">
        <v>21</v>
      </c>
      <c r="C23" s="42" t="s">
        <v>364</v>
      </c>
      <c r="D23" s="448" t="s">
        <v>366</v>
      </c>
      <c r="E23" s="41" t="s">
        <v>368</v>
      </c>
    </row>
    <row r="24" spans="1:5" ht="12.75">
      <c r="A24" s="32"/>
      <c r="B24" s="471"/>
      <c r="C24" s="32"/>
      <c r="D24" s="471"/>
      <c r="E24" s="32"/>
    </row>
    <row r="25" spans="1:5" ht="12.75">
      <c r="A25" s="31"/>
      <c r="B25" s="472" t="s">
        <v>96</v>
      </c>
      <c r="C25" s="31"/>
      <c r="D25" s="471"/>
      <c r="E25" s="31"/>
    </row>
    <row r="26" spans="1:5" ht="12.75">
      <c r="A26" s="29"/>
      <c r="C26" s="29"/>
      <c r="E26" s="29"/>
    </row>
    <row r="27" spans="1:5" ht="12.75">
      <c r="A27" s="39">
        <v>852</v>
      </c>
      <c r="B27" s="473" t="s">
        <v>14</v>
      </c>
      <c r="C27" s="448" t="s">
        <v>338</v>
      </c>
      <c r="D27" s="42" t="s">
        <v>340</v>
      </c>
      <c r="E27" s="448" t="s">
        <v>342</v>
      </c>
    </row>
    <row r="28" spans="1:5" ht="51">
      <c r="A28" s="466">
        <v>85212</v>
      </c>
      <c r="B28" s="3" t="s">
        <v>344</v>
      </c>
      <c r="C28" s="30" t="s">
        <v>345</v>
      </c>
      <c r="D28" s="5" t="s">
        <v>346</v>
      </c>
      <c r="E28" s="30" t="s">
        <v>347</v>
      </c>
    </row>
    <row r="29" spans="1:5" ht="12.75">
      <c r="A29" s="29">
        <v>3110</v>
      </c>
      <c r="B29" s="3" t="s">
        <v>73</v>
      </c>
      <c r="C29" s="30" t="s">
        <v>460</v>
      </c>
      <c r="D29" s="5" t="s">
        <v>461</v>
      </c>
      <c r="E29" s="30" t="s">
        <v>462</v>
      </c>
    </row>
    <row r="30" spans="1:5" ht="25.5">
      <c r="A30" s="29">
        <v>4010</v>
      </c>
      <c r="B30" s="3" t="s">
        <v>68</v>
      </c>
      <c r="C30" s="30" t="s">
        <v>463</v>
      </c>
      <c r="D30" s="5" t="s">
        <v>465</v>
      </c>
      <c r="E30" s="30">
        <v>57</v>
      </c>
    </row>
    <row r="31" spans="1:5" ht="25.5">
      <c r="A31" s="29">
        <v>4110</v>
      </c>
      <c r="B31" s="3" t="s">
        <v>69</v>
      </c>
      <c r="C31" s="30" t="s">
        <v>467</v>
      </c>
      <c r="D31" s="5" t="s">
        <v>469</v>
      </c>
      <c r="E31" s="30">
        <v>9</v>
      </c>
    </row>
    <row r="32" spans="1:5" ht="12.75">
      <c r="A32" s="29">
        <v>4120</v>
      </c>
      <c r="B32" s="3" t="s">
        <v>436</v>
      </c>
      <c r="C32" s="30">
        <v>155</v>
      </c>
      <c r="D32" s="5">
        <v>157</v>
      </c>
      <c r="E32" s="30">
        <v>2</v>
      </c>
    </row>
    <row r="33" spans="1:5" ht="12.75">
      <c r="A33" s="29">
        <v>4210</v>
      </c>
      <c r="B33" s="3" t="s">
        <v>50</v>
      </c>
      <c r="C33" s="30" t="s">
        <v>471</v>
      </c>
      <c r="D33" s="5">
        <v>377</v>
      </c>
      <c r="E33" s="30">
        <v>-624</v>
      </c>
    </row>
    <row r="34" spans="1:5" ht="12.75">
      <c r="A34" s="29">
        <v>4300</v>
      </c>
      <c r="B34" s="3" t="s">
        <v>91</v>
      </c>
      <c r="C34" s="30" t="s">
        <v>474</v>
      </c>
      <c r="D34" s="5" t="s">
        <v>476</v>
      </c>
      <c r="E34" s="30">
        <v>601</v>
      </c>
    </row>
    <row r="35" spans="1:5" ht="63.75">
      <c r="A35" s="466">
        <v>85213</v>
      </c>
      <c r="B35" s="3" t="s">
        <v>350</v>
      </c>
      <c r="C35" s="30" t="s">
        <v>351</v>
      </c>
      <c r="D35" s="5" t="s">
        <v>352</v>
      </c>
      <c r="E35" s="30" t="s">
        <v>353</v>
      </c>
    </row>
    <row r="36" spans="1:5" ht="25.5">
      <c r="A36" s="29">
        <v>4130</v>
      </c>
      <c r="B36" s="3" t="s">
        <v>478</v>
      </c>
      <c r="C36" s="30" t="s">
        <v>351</v>
      </c>
      <c r="D36" s="5" t="s">
        <v>352</v>
      </c>
      <c r="E36" s="30" t="s">
        <v>353</v>
      </c>
    </row>
    <row r="37" spans="1:5" ht="25.5">
      <c r="A37" s="466">
        <v>85214</v>
      </c>
      <c r="B37" s="3" t="s">
        <v>15</v>
      </c>
      <c r="C37" s="30" t="s">
        <v>16</v>
      </c>
      <c r="D37" s="5" t="s">
        <v>354</v>
      </c>
      <c r="E37" s="30" t="s">
        <v>35</v>
      </c>
    </row>
    <row r="38" spans="1:5" ht="12.75">
      <c r="A38" s="29">
        <v>3110</v>
      </c>
      <c r="B38" s="3" t="s">
        <v>73</v>
      </c>
      <c r="C38" s="30" t="s">
        <v>480</v>
      </c>
      <c r="D38" s="5" t="s">
        <v>482</v>
      </c>
      <c r="E38" s="30" t="s">
        <v>35</v>
      </c>
    </row>
    <row r="39" spans="1:5" ht="25.5">
      <c r="A39" s="466">
        <v>85216</v>
      </c>
      <c r="B39" s="3" t="s">
        <v>357</v>
      </c>
      <c r="C39" s="30">
        <v>900</v>
      </c>
      <c r="D39" s="5">
        <v>0</v>
      </c>
      <c r="E39" s="30">
        <v>-900</v>
      </c>
    </row>
    <row r="40" spans="1:5" ht="12.75">
      <c r="A40" s="29">
        <v>3110</v>
      </c>
      <c r="B40" s="3" t="s">
        <v>73</v>
      </c>
      <c r="C40" s="30">
        <v>900</v>
      </c>
      <c r="D40" s="5">
        <v>0</v>
      </c>
      <c r="E40" s="30">
        <v>-900</v>
      </c>
    </row>
    <row r="41" spans="1:5" ht="12.75">
      <c r="A41" s="29"/>
      <c r="C41" s="30"/>
      <c r="D41" s="5"/>
      <c r="E41" s="30"/>
    </row>
    <row r="42" spans="1:5" ht="12.75">
      <c r="A42" s="39"/>
      <c r="B42" s="473" t="s">
        <v>21</v>
      </c>
      <c r="C42" s="448" t="s">
        <v>534</v>
      </c>
      <c r="D42" s="42" t="s">
        <v>536</v>
      </c>
      <c r="E42" s="448" t="s">
        <v>342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H13" sqref="H13"/>
    </sheetView>
  </sheetViews>
  <sheetFormatPr defaultColWidth="9.00390625" defaultRowHeight="12.75"/>
  <cols>
    <col min="1" max="1" width="1.12109375" style="0" customWidth="1"/>
    <col min="2" max="2" width="32.625" style="0" customWidth="1"/>
    <col min="3" max="3" width="1.75390625" style="0" customWidth="1"/>
    <col min="4" max="4" width="41.375" style="0" customWidth="1"/>
    <col min="5" max="5" width="5.125" style="53" customWidth="1"/>
    <col min="6" max="6" width="5.75390625" style="53" customWidth="1"/>
    <col min="7" max="7" width="8.75390625" style="53" customWidth="1"/>
    <col min="8" max="8" width="8.875" style="0" customWidth="1"/>
    <col min="9" max="9" width="10.125" style="0" customWidth="1"/>
    <col min="10" max="10" width="8.625" style="53" customWidth="1"/>
    <col min="11" max="11" width="12.00390625" style="53" customWidth="1"/>
  </cols>
  <sheetData>
    <row r="1" spans="4:10" ht="15">
      <c r="D1" s="52" t="s">
        <v>100</v>
      </c>
      <c r="F1" s="54"/>
      <c r="G1" s="54" t="s">
        <v>101</v>
      </c>
      <c r="H1" s="2"/>
      <c r="I1" s="2"/>
      <c r="J1" s="54"/>
    </row>
    <row r="2" spans="4:10" ht="12.75">
      <c r="D2" s="44" t="s">
        <v>102</v>
      </c>
      <c r="F2" s="54"/>
      <c r="G2" s="54" t="s">
        <v>545</v>
      </c>
      <c r="H2" s="2"/>
      <c r="I2" s="2"/>
      <c r="J2" s="54"/>
    </row>
    <row r="3" spans="4:7" ht="15.75">
      <c r="D3" s="55" t="s">
        <v>103</v>
      </c>
      <c r="E3" s="54"/>
      <c r="F3" s="54"/>
      <c r="G3" s="54"/>
    </row>
    <row r="4" spans="4:7" ht="15.75">
      <c r="D4" s="55"/>
      <c r="E4" s="54"/>
      <c r="F4" s="54"/>
      <c r="G4" s="54"/>
    </row>
    <row r="5" spans="2:7" ht="16.5" thickBot="1">
      <c r="B5" s="56" t="s">
        <v>104</v>
      </c>
      <c r="D5" s="55"/>
      <c r="E5" s="54"/>
      <c r="F5" s="54"/>
      <c r="G5" s="54"/>
    </row>
    <row r="6" spans="1:12" ht="12.75">
      <c r="A6" s="57"/>
      <c r="B6" s="58" t="s">
        <v>105</v>
      </c>
      <c r="C6" s="59"/>
      <c r="D6" s="60" t="s">
        <v>106</v>
      </c>
      <c r="E6" s="61" t="s">
        <v>107</v>
      </c>
      <c r="F6" s="62"/>
      <c r="G6" s="63" t="s">
        <v>108</v>
      </c>
      <c r="H6" s="64" t="s">
        <v>109</v>
      </c>
      <c r="I6" s="65" t="s">
        <v>110</v>
      </c>
      <c r="J6" s="66" t="s">
        <v>111</v>
      </c>
      <c r="K6" s="67"/>
      <c r="L6" s="2"/>
    </row>
    <row r="7" spans="1:11" ht="12.75">
      <c r="A7" s="57"/>
      <c r="B7" s="68"/>
      <c r="C7" s="69"/>
      <c r="D7" s="70"/>
      <c r="E7" s="71" t="s">
        <v>112</v>
      </c>
      <c r="F7" s="72" t="s">
        <v>113</v>
      </c>
      <c r="G7" s="73" t="s">
        <v>114</v>
      </c>
      <c r="H7" s="74" t="s">
        <v>115</v>
      </c>
      <c r="I7" s="75" t="s">
        <v>116</v>
      </c>
      <c r="J7" s="76" t="s">
        <v>117</v>
      </c>
      <c r="K7" s="77" t="s">
        <v>546</v>
      </c>
    </row>
    <row r="8" spans="1:11" ht="13.5" thickBot="1">
      <c r="A8" s="57"/>
      <c r="B8" s="68"/>
      <c r="C8" s="78"/>
      <c r="D8" s="79"/>
      <c r="E8" s="80" t="s">
        <v>118</v>
      </c>
      <c r="F8" s="81" t="s">
        <v>119</v>
      </c>
      <c r="G8" s="82"/>
      <c r="H8" s="83"/>
      <c r="I8" s="84"/>
      <c r="J8" s="85" t="s">
        <v>120</v>
      </c>
      <c r="K8" s="86" t="s">
        <v>121</v>
      </c>
    </row>
    <row r="9" spans="1:11" ht="15.75" thickBot="1">
      <c r="A9" s="57"/>
      <c r="B9" s="87" t="s">
        <v>122</v>
      </c>
      <c r="C9" s="88"/>
      <c r="D9" s="88"/>
      <c r="E9" s="89"/>
      <c r="F9" s="90"/>
      <c r="G9" s="91"/>
      <c r="H9" s="92"/>
      <c r="I9" s="483">
        <f>SUM(I10+I26+I33+I38)</f>
        <v>1333420</v>
      </c>
      <c r="J9" s="93">
        <f>SUM(J10+J26+J33+J38)</f>
        <v>1333420</v>
      </c>
      <c r="K9" s="94">
        <f>SUM(K10+K26+K33+K38)</f>
        <v>0</v>
      </c>
    </row>
    <row r="10" spans="1:11" ht="12.75">
      <c r="A10" s="57"/>
      <c r="B10" s="58" t="s">
        <v>123</v>
      </c>
      <c r="C10" s="70"/>
      <c r="D10" s="96"/>
      <c r="E10" s="97"/>
      <c r="F10" s="98"/>
      <c r="G10" s="99"/>
      <c r="H10" s="100"/>
      <c r="I10" s="101">
        <f>SUM(I11:I24)</f>
        <v>1002300</v>
      </c>
      <c r="J10" s="101">
        <f>SUM(J11:J24)</f>
        <v>1002300</v>
      </c>
      <c r="K10" s="102">
        <f>SUM(K11:K18)</f>
        <v>0</v>
      </c>
    </row>
    <row r="11" spans="1:11" ht="12.75">
      <c r="A11" s="57"/>
      <c r="B11" s="103" t="s">
        <v>124</v>
      </c>
      <c r="C11" s="70" t="s">
        <v>125</v>
      </c>
      <c r="D11" s="104" t="s">
        <v>126</v>
      </c>
      <c r="E11" s="97">
        <v>2002</v>
      </c>
      <c r="F11" s="98">
        <v>2005</v>
      </c>
      <c r="G11" s="99">
        <f>SUM(H11+I11)</f>
        <v>63045</v>
      </c>
      <c r="H11" s="100">
        <v>3345</v>
      </c>
      <c r="I11" s="105">
        <v>59700</v>
      </c>
      <c r="J11" s="106">
        <v>59700</v>
      </c>
      <c r="K11" s="107">
        <v>0</v>
      </c>
    </row>
    <row r="12" spans="1:11" ht="12.75">
      <c r="A12" s="57"/>
      <c r="B12" s="103" t="s">
        <v>127</v>
      </c>
      <c r="C12" s="70"/>
      <c r="D12" s="104" t="s">
        <v>547</v>
      </c>
      <c r="E12" s="108"/>
      <c r="F12" s="98"/>
      <c r="G12" s="99"/>
      <c r="H12" s="100"/>
      <c r="I12" s="105"/>
      <c r="J12" s="106"/>
      <c r="K12" s="107"/>
    </row>
    <row r="13" spans="1:11" ht="12.75">
      <c r="A13" s="57"/>
      <c r="B13" s="103"/>
      <c r="C13" s="70"/>
      <c r="D13" s="104"/>
      <c r="E13" s="108"/>
      <c r="F13" s="98"/>
      <c r="G13" s="99"/>
      <c r="H13" s="100"/>
      <c r="I13" s="105"/>
      <c r="J13" s="106"/>
      <c r="K13" s="107"/>
    </row>
    <row r="14" spans="1:11" ht="12.75">
      <c r="A14" s="57"/>
      <c r="B14" s="68"/>
      <c r="C14" s="70" t="s">
        <v>125</v>
      </c>
      <c r="D14" s="104" t="s">
        <v>128</v>
      </c>
      <c r="E14" s="97">
        <v>2003</v>
      </c>
      <c r="F14" s="98">
        <v>2005</v>
      </c>
      <c r="G14" s="99">
        <f>SUM(H14+I14)</f>
        <v>13446</v>
      </c>
      <c r="H14" s="100">
        <v>1746</v>
      </c>
      <c r="I14" s="105">
        <v>11700</v>
      </c>
      <c r="J14" s="106">
        <v>11700</v>
      </c>
      <c r="K14" s="107">
        <v>0</v>
      </c>
    </row>
    <row r="15" spans="1:11" ht="12.75">
      <c r="A15" s="57"/>
      <c r="B15" s="68"/>
      <c r="C15" s="70"/>
      <c r="D15" s="104" t="s">
        <v>129</v>
      </c>
      <c r="E15" s="108"/>
      <c r="F15" s="98"/>
      <c r="G15" s="99"/>
      <c r="H15" s="100"/>
      <c r="I15" s="105"/>
      <c r="J15" s="106"/>
      <c r="K15" s="107"/>
    </row>
    <row r="16" spans="1:11" ht="12.75">
      <c r="A16" s="57"/>
      <c r="B16" s="68"/>
      <c r="C16" s="70"/>
      <c r="D16" s="104"/>
      <c r="E16" s="108"/>
      <c r="F16" s="98"/>
      <c r="G16" s="99"/>
      <c r="H16" s="100"/>
      <c r="I16" s="105"/>
      <c r="J16" s="106"/>
      <c r="K16" s="107"/>
    </row>
    <row r="17" spans="1:11" ht="12.75">
      <c r="A17" s="57"/>
      <c r="B17" s="68"/>
      <c r="C17" s="70" t="s">
        <v>125</v>
      </c>
      <c r="D17" s="104" t="s">
        <v>130</v>
      </c>
      <c r="E17" s="108"/>
      <c r="F17" s="98"/>
      <c r="G17" s="99"/>
      <c r="H17" s="100"/>
      <c r="I17" s="105"/>
      <c r="J17" s="106"/>
      <c r="K17" s="107"/>
    </row>
    <row r="18" spans="1:11" ht="12.75">
      <c r="A18" s="57"/>
      <c r="B18" s="68"/>
      <c r="C18" s="70"/>
      <c r="D18" s="104" t="s">
        <v>131</v>
      </c>
      <c r="E18" s="97">
        <v>2003</v>
      </c>
      <c r="F18" s="98">
        <v>2004</v>
      </c>
      <c r="G18" s="99">
        <f>SUM(H18+I18)</f>
        <v>13037</v>
      </c>
      <c r="H18" s="100">
        <v>12137</v>
      </c>
      <c r="I18" s="105">
        <v>900</v>
      </c>
      <c r="J18" s="106">
        <v>900</v>
      </c>
      <c r="K18" s="107">
        <v>0</v>
      </c>
    </row>
    <row r="19" spans="1:11" ht="12.75">
      <c r="A19" s="57"/>
      <c r="B19" s="68"/>
      <c r="C19" s="70"/>
      <c r="D19" s="104"/>
      <c r="E19" s="97"/>
      <c r="F19" s="98"/>
      <c r="G19" s="99"/>
      <c r="H19" s="100"/>
      <c r="I19" s="105"/>
      <c r="J19" s="106"/>
      <c r="K19" s="107"/>
    </row>
    <row r="20" spans="1:11" s="128" customFormat="1" ht="12.75">
      <c r="A20" s="57"/>
      <c r="B20" s="166"/>
      <c r="C20" s="96" t="s">
        <v>125</v>
      </c>
      <c r="D20" s="104" t="s">
        <v>146</v>
      </c>
      <c r="E20" s="129"/>
      <c r="F20" s="130"/>
      <c r="G20" s="99"/>
      <c r="H20" s="131"/>
      <c r="I20" s="132"/>
      <c r="J20" s="134"/>
      <c r="K20" s="127"/>
    </row>
    <row r="21" spans="1:11" s="128" customFormat="1" ht="12.75">
      <c r="A21" s="116"/>
      <c r="B21" s="117"/>
      <c r="C21" s="96"/>
      <c r="D21" s="104" t="s">
        <v>147</v>
      </c>
      <c r="E21" s="129">
        <v>2003</v>
      </c>
      <c r="F21" s="130">
        <v>2005</v>
      </c>
      <c r="G21" s="99">
        <f>SUM(H21+I21)</f>
        <v>1048691</v>
      </c>
      <c r="H21" s="131">
        <v>178691</v>
      </c>
      <c r="I21" s="132">
        <v>870000</v>
      </c>
      <c r="J21" s="137">
        <v>870000</v>
      </c>
      <c r="K21" s="138">
        <v>0</v>
      </c>
    </row>
    <row r="22" spans="1:11" s="128" customFormat="1" ht="12.75">
      <c r="A22" s="116"/>
      <c r="B22" s="117"/>
      <c r="C22" s="96"/>
      <c r="D22" s="104"/>
      <c r="E22" s="129"/>
      <c r="F22" s="130"/>
      <c r="G22" s="99"/>
      <c r="H22" s="131"/>
      <c r="I22" s="132"/>
      <c r="J22" s="137"/>
      <c r="K22" s="138"/>
    </row>
    <row r="23" spans="1:11" s="128" customFormat="1" ht="12.75">
      <c r="A23" s="116"/>
      <c r="B23" s="117"/>
      <c r="C23" s="96" t="s">
        <v>125</v>
      </c>
      <c r="D23" s="104" t="s">
        <v>146</v>
      </c>
      <c r="E23" s="129"/>
      <c r="F23" s="130"/>
      <c r="G23" s="99"/>
      <c r="H23" s="131"/>
      <c r="I23" s="132"/>
      <c r="J23" s="134"/>
      <c r="K23" s="127"/>
    </row>
    <row r="24" spans="1:11" s="128" customFormat="1" ht="12.75">
      <c r="A24" s="116"/>
      <c r="B24" s="117"/>
      <c r="C24" s="96"/>
      <c r="D24" s="104" t="s">
        <v>148</v>
      </c>
      <c r="E24" s="129">
        <v>2004</v>
      </c>
      <c r="F24" s="130">
        <v>2005</v>
      </c>
      <c r="G24" s="99">
        <f>SUM(H24+I24)</f>
        <v>60000</v>
      </c>
      <c r="H24" s="131">
        <v>0</v>
      </c>
      <c r="I24" s="132">
        <v>60000</v>
      </c>
      <c r="J24" s="137">
        <v>60000</v>
      </c>
      <c r="K24" s="138">
        <v>0</v>
      </c>
    </row>
    <row r="25" spans="1:11" ht="12.75">
      <c r="A25" s="57"/>
      <c r="B25" s="68"/>
      <c r="C25" s="70"/>
      <c r="D25" s="104"/>
      <c r="E25" s="97"/>
      <c r="F25" s="98"/>
      <c r="G25" s="99"/>
      <c r="H25" s="100"/>
      <c r="I25" s="105"/>
      <c r="J25" s="106"/>
      <c r="K25" s="107"/>
    </row>
    <row r="26" spans="1:11" ht="12.75">
      <c r="A26" s="109"/>
      <c r="B26" s="95" t="s">
        <v>132</v>
      </c>
      <c r="C26" s="110"/>
      <c r="D26" s="104"/>
      <c r="E26" s="97"/>
      <c r="F26" s="98"/>
      <c r="G26" s="99"/>
      <c r="H26" s="111"/>
      <c r="I26" s="112">
        <f>SUM(I27:I31)</f>
        <v>99000</v>
      </c>
      <c r="J26" s="113">
        <f>SUM(J27:J31)</f>
        <v>99000</v>
      </c>
      <c r="K26" s="114">
        <f>SUM(K27:K31)</f>
        <v>0</v>
      </c>
    </row>
    <row r="27" spans="1:11" ht="12.75">
      <c r="A27" s="109"/>
      <c r="B27" s="103" t="s">
        <v>133</v>
      </c>
      <c r="C27" s="96" t="s">
        <v>125</v>
      </c>
      <c r="D27" s="104" t="s">
        <v>134</v>
      </c>
      <c r="E27" s="97">
        <v>1999</v>
      </c>
      <c r="F27" s="98">
        <v>2005</v>
      </c>
      <c r="G27" s="99">
        <f>SUM(H27+I27)</f>
        <v>333237</v>
      </c>
      <c r="H27" s="115">
        <v>318237</v>
      </c>
      <c r="I27" s="105">
        <v>15000</v>
      </c>
      <c r="J27" s="106">
        <v>15000</v>
      </c>
      <c r="K27" s="107">
        <v>0</v>
      </c>
    </row>
    <row r="28" spans="1:11" ht="12.75">
      <c r="A28" s="116"/>
      <c r="B28" s="103"/>
      <c r="C28" s="96"/>
      <c r="D28" s="104" t="s">
        <v>135</v>
      </c>
      <c r="E28" s="97"/>
      <c r="F28" s="98"/>
      <c r="G28" s="99"/>
      <c r="H28" s="115"/>
      <c r="I28" s="105"/>
      <c r="J28" s="106"/>
      <c r="K28" s="107"/>
    </row>
    <row r="29" spans="1:11" ht="12.75">
      <c r="A29" s="116"/>
      <c r="B29" s="103"/>
      <c r="C29" s="96"/>
      <c r="D29" s="104"/>
      <c r="E29" s="97"/>
      <c r="F29" s="98"/>
      <c r="G29" s="99"/>
      <c r="H29" s="115"/>
      <c r="I29" s="105"/>
      <c r="J29" s="106"/>
      <c r="K29" s="107"/>
    </row>
    <row r="30" spans="1:11" ht="12.75">
      <c r="A30" s="104"/>
      <c r="B30" s="103" t="s">
        <v>136</v>
      </c>
      <c r="C30" s="96" t="s">
        <v>125</v>
      </c>
      <c r="D30" s="104" t="s">
        <v>137</v>
      </c>
      <c r="E30" s="97"/>
      <c r="F30" s="98"/>
      <c r="G30" s="99"/>
      <c r="H30" s="115"/>
      <c r="I30" s="105"/>
      <c r="J30" s="106"/>
      <c r="K30" s="107"/>
    </row>
    <row r="31" spans="1:11" s="1" customFormat="1" ht="12.75">
      <c r="A31" s="116"/>
      <c r="B31" s="117"/>
      <c r="C31" s="96"/>
      <c r="D31" s="104" t="s">
        <v>138</v>
      </c>
      <c r="E31" s="97">
        <v>2000</v>
      </c>
      <c r="F31" s="98">
        <v>2004</v>
      </c>
      <c r="G31" s="99">
        <f>SUM(H31+I31)</f>
        <v>93153</v>
      </c>
      <c r="H31" s="115">
        <v>9153</v>
      </c>
      <c r="I31" s="105">
        <v>84000</v>
      </c>
      <c r="J31" s="106">
        <v>84000</v>
      </c>
      <c r="K31" s="118">
        <v>0</v>
      </c>
    </row>
    <row r="32" spans="1:11" s="1" customFormat="1" ht="12.75">
      <c r="A32" s="116"/>
      <c r="B32" s="117"/>
      <c r="C32" s="96"/>
      <c r="D32" s="104"/>
      <c r="E32" s="97"/>
      <c r="F32" s="98"/>
      <c r="G32" s="99"/>
      <c r="H32" s="115"/>
      <c r="I32" s="105"/>
      <c r="J32" s="106"/>
      <c r="K32" s="118"/>
    </row>
    <row r="33" spans="1:11" s="126" customFormat="1" ht="12.75">
      <c r="A33" s="119"/>
      <c r="B33" s="95" t="s">
        <v>139</v>
      </c>
      <c r="C33" s="120"/>
      <c r="D33" s="109"/>
      <c r="E33" s="121"/>
      <c r="F33" s="122"/>
      <c r="G33" s="99"/>
      <c r="H33" s="123"/>
      <c r="I33" s="124">
        <f>SUM(I34)</f>
        <v>16000</v>
      </c>
      <c r="J33" s="113">
        <f>SUM(J34)</f>
        <v>16000</v>
      </c>
      <c r="K33" s="125">
        <f>SUM(K34)</f>
        <v>0</v>
      </c>
    </row>
    <row r="34" spans="1:11" s="128" customFormat="1" ht="12.75">
      <c r="A34" s="57"/>
      <c r="B34" s="103" t="s">
        <v>140</v>
      </c>
      <c r="C34" s="96" t="s">
        <v>125</v>
      </c>
      <c r="D34" s="104" t="s">
        <v>141</v>
      </c>
      <c r="E34" s="97">
        <v>2003</v>
      </c>
      <c r="F34" s="98">
        <v>2005</v>
      </c>
      <c r="G34" s="99">
        <f>SUM(H34+I34)</f>
        <v>17220</v>
      </c>
      <c r="H34" s="115">
        <v>1220</v>
      </c>
      <c r="I34" s="105">
        <v>16000</v>
      </c>
      <c r="J34" s="106">
        <v>16000</v>
      </c>
      <c r="K34" s="127">
        <v>0</v>
      </c>
    </row>
    <row r="35" spans="1:11" s="1" customFormat="1" ht="12.75">
      <c r="A35" s="116"/>
      <c r="B35" s="117"/>
      <c r="C35" s="96"/>
      <c r="D35" s="35" t="s">
        <v>142</v>
      </c>
      <c r="E35" s="129"/>
      <c r="F35" s="130"/>
      <c r="G35" s="99"/>
      <c r="H35" s="131"/>
      <c r="I35" s="132"/>
      <c r="J35" s="133"/>
      <c r="K35" s="118"/>
    </row>
    <row r="36" spans="1:11" s="1" customFormat="1" ht="12.75">
      <c r="A36" s="116"/>
      <c r="B36" s="117"/>
      <c r="C36" s="96"/>
      <c r="D36" s="35"/>
      <c r="E36" s="129"/>
      <c r="F36" s="130"/>
      <c r="G36" s="99"/>
      <c r="H36" s="131"/>
      <c r="I36" s="132"/>
      <c r="J36" s="133"/>
      <c r="K36" s="118"/>
    </row>
    <row r="37" spans="1:11" s="128" customFormat="1" ht="12.75">
      <c r="A37" s="57"/>
      <c r="B37" s="95" t="s">
        <v>143</v>
      </c>
      <c r="C37" s="120"/>
      <c r="D37" s="104"/>
      <c r="E37" s="129"/>
      <c r="F37" s="130"/>
      <c r="G37" s="99"/>
      <c r="H37" s="131"/>
      <c r="I37" s="132"/>
      <c r="J37" s="134"/>
      <c r="K37" s="127"/>
    </row>
    <row r="38" spans="1:11" s="1" customFormat="1" ht="12.75">
      <c r="A38" s="116"/>
      <c r="B38" s="95" t="s">
        <v>144</v>
      </c>
      <c r="C38" s="135"/>
      <c r="D38" s="104"/>
      <c r="E38" s="129"/>
      <c r="F38" s="130"/>
      <c r="G38" s="99"/>
      <c r="H38" s="131"/>
      <c r="I38" s="136">
        <f>SUM(I40)</f>
        <v>216120</v>
      </c>
      <c r="J38" s="136">
        <f>SUM(J40)</f>
        <v>216120</v>
      </c>
      <c r="K38" s="136">
        <f>SUM(K40)</f>
        <v>0</v>
      </c>
    </row>
    <row r="39" spans="1:11" s="128" customFormat="1" ht="12.75">
      <c r="A39" s="116"/>
      <c r="B39" s="103" t="s">
        <v>145</v>
      </c>
      <c r="C39" s="96" t="s">
        <v>125</v>
      </c>
      <c r="D39" s="104" t="s">
        <v>149</v>
      </c>
      <c r="E39" s="129"/>
      <c r="F39" s="130"/>
      <c r="G39" s="99"/>
      <c r="H39" s="131"/>
      <c r="I39" s="132"/>
      <c r="J39" s="134"/>
      <c r="K39" s="127"/>
    </row>
    <row r="40" spans="1:11" s="128" customFormat="1" ht="12.75">
      <c r="A40" s="116"/>
      <c r="B40" s="117"/>
      <c r="C40" s="96"/>
      <c r="D40" s="104" t="s">
        <v>150</v>
      </c>
      <c r="E40" s="129">
        <v>2003</v>
      </c>
      <c r="F40" s="130">
        <v>2004</v>
      </c>
      <c r="G40" s="99">
        <f>SUM(H40+I40)</f>
        <v>229680</v>
      </c>
      <c r="H40" s="131">
        <v>13560</v>
      </c>
      <c r="I40" s="132">
        <v>216120</v>
      </c>
      <c r="J40" s="134">
        <v>216120</v>
      </c>
      <c r="K40" s="127">
        <v>0</v>
      </c>
    </row>
    <row r="41" spans="1:11" s="128" customFormat="1" ht="13.5" thickBot="1">
      <c r="A41" s="116"/>
      <c r="B41" s="139"/>
      <c r="C41" s="140"/>
      <c r="D41" s="141"/>
      <c r="E41" s="142"/>
      <c r="F41" s="143"/>
      <c r="G41" s="144"/>
      <c r="H41" s="145"/>
      <c r="I41" s="146"/>
      <c r="J41" s="147"/>
      <c r="K41" s="148"/>
    </row>
    <row r="42" spans="1:11" s="128" customFormat="1" ht="12.75">
      <c r="A42" s="116"/>
      <c r="B42" s="96"/>
      <c r="C42" s="96"/>
      <c r="D42" s="104"/>
      <c r="E42" s="135"/>
      <c r="F42" s="135"/>
      <c r="G42" s="99"/>
      <c r="H42" s="149"/>
      <c r="I42" s="150"/>
      <c r="J42" s="151"/>
      <c r="K42" s="151"/>
    </row>
    <row r="43" spans="1:11" s="128" customFormat="1" ht="12.75">
      <c r="A43" s="116"/>
      <c r="B43" s="96"/>
      <c r="C43" s="96"/>
      <c r="D43" s="104"/>
      <c r="E43" s="135"/>
      <c r="F43" s="135"/>
      <c r="G43" s="99"/>
      <c r="H43" s="149"/>
      <c r="I43" s="150"/>
      <c r="J43" s="151"/>
      <c r="K43" s="151"/>
    </row>
    <row r="44" spans="1:11" s="128" customFormat="1" ht="12.75">
      <c r="A44" s="116"/>
      <c r="B44" s="96"/>
      <c r="C44" s="96"/>
      <c r="D44" s="104"/>
      <c r="E44" s="135"/>
      <c r="F44" s="135"/>
      <c r="G44" s="99"/>
      <c r="H44" s="149"/>
      <c r="I44" s="150"/>
      <c r="J44" s="151"/>
      <c r="K44" s="151"/>
    </row>
    <row r="45" spans="1:11" s="128" customFormat="1" ht="13.5" thickBot="1">
      <c r="A45" s="116"/>
      <c r="B45" s="96"/>
      <c r="C45" s="96"/>
      <c r="D45" s="104"/>
      <c r="E45" s="135"/>
      <c r="F45" s="135"/>
      <c r="G45" s="99"/>
      <c r="H45" s="149"/>
      <c r="I45" s="150"/>
      <c r="J45" s="151"/>
      <c r="K45" s="151"/>
    </row>
    <row r="46" spans="1:11" s="128" customFormat="1" ht="15.75" thickBot="1">
      <c r="A46" s="57"/>
      <c r="B46" s="152" t="s">
        <v>151</v>
      </c>
      <c r="C46" s="153"/>
      <c r="D46" s="153"/>
      <c r="E46" s="153"/>
      <c r="F46" s="153"/>
      <c r="G46" s="154"/>
      <c r="H46" s="154"/>
      <c r="I46" s="155">
        <f>SUM(I48+I62)</f>
        <v>125110</v>
      </c>
      <c r="J46" s="155">
        <f>SUM(J48+J62)</f>
        <v>125110</v>
      </c>
      <c r="K46" s="155">
        <f>SUM(K48+K62)</f>
        <v>0</v>
      </c>
    </row>
    <row r="47" spans="1:11" s="128" customFormat="1" ht="12.75">
      <c r="A47" s="57"/>
      <c r="B47" s="156"/>
      <c r="C47" s="96"/>
      <c r="D47" s="135"/>
      <c r="E47" s="129"/>
      <c r="F47" s="130"/>
      <c r="G47" s="99"/>
      <c r="H47" s="157"/>
      <c r="I47" s="136"/>
      <c r="J47" s="158"/>
      <c r="K47" s="159"/>
    </row>
    <row r="48" spans="1:11" ht="12.75">
      <c r="A48" s="96"/>
      <c r="B48" s="95" t="s">
        <v>152</v>
      </c>
      <c r="C48" s="96"/>
      <c r="D48" s="135"/>
      <c r="E48" s="129"/>
      <c r="F48" s="130"/>
      <c r="G48" s="99"/>
      <c r="H48" s="157"/>
      <c r="I48" s="136">
        <f>SUM(I50:I60)</f>
        <v>116110</v>
      </c>
      <c r="J48" s="136">
        <f>SUM(J50:J60)</f>
        <v>116110</v>
      </c>
      <c r="K48" s="136">
        <f>SUM(K50:K60)</f>
        <v>0</v>
      </c>
    </row>
    <row r="49" spans="1:11" ht="12.75">
      <c r="A49" s="96"/>
      <c r="B49" s="103" t="s">
        <v>153</v>
      </c>
      <c r="C49" s="70" t="s">
        <v>125</v>
      </c>
      <c r="D49" s="104" t="s">
        <v>154</v>
      </c>
      <c r="E49" s="108"/>
      <c r="F49" s="98"/>
      <c r="G49" s="99"/>
      <c r="H49" s="161"/>
      <c r="I49" s="105"/>
      <c r="J49" s="162"/>
      <c r="K49" s="107"/>
    </row>
    <row r="50" spans="1:11" ht="12.75">
      <c r="A50" s="96"/>
      <c r="B50" s="103" t="s">
        <v>155</v>
      </c>
      <c r="C50" s="110"/>
      <c r="D50" s="104" t="s">
        <v>156</v>
      </c>
      <c r="E50" s="129">
        <v>2004</v>
      </c>
      <c r="F50" s="130">
        <v>2004</v>
      </c>
      <c r="G50" s="149">
        <f>SUM(H50+I50)</f>
        <v>44460</v>
      </c>
      <c r="H50" s="163">
        <v>0</v>
      </c>
      <c r="I50" s="164">
        <v>44460</v>
      </c>
      <c r="J50" s="162">
        <v>44460</v>
      </c>
      <c r="K50" s="107">
        <v>0</v>
      </c>
    </row>
    <row r="51" spans="1:11" ht="12.75">
      <c r="A51" s="96"/>
      <c r="B51" s="103"/>
      <c r="C51" s="110" t="s">
        <v>125</v>
      </c>
      <c r="D51" s="104" t="s">
        <v>128</v>
      </c>
      <c r="E51" s="129"/>
      <c r="F51" s="130"/>
      <c r="G51" s="149"/>
      <c r="H51" s="163"/>
      <c r="I51" s="164"/>
      <c r="J51" s="162"/>
      <c r="K51" s="107"/>
    </row>
    <row r="52" spans="1:11" ht="12.75">
      <c r="A52" s="96"/>
      <c r="B52" s="103"/>
      <c r="C52" s="110"/>
      <c r="D52" s="104" t="s">
        <v>157</v>
      </c>
      <c r="E52" s="129">
        <v>2004</v>
      </c>
      <c r="F52" s="130">
        <v>2005</v>
      </c>
      <c r="G52" s="99">
        <f>SUM(H52+I52)</f>
        <v>18800</v>
      </c>
      <c r="H52" s="163">
        <v>0</v>
      </c>
      <c r="I52" s="164">
        <v>18800</v>
      </c>
      <c r="J52" s="162">
        <v>18800</v>
      </c>
      <c r="K52" s="107">
        <v>0</v>
      </c>
    </row>
    <row r="53" spans="1:11" ht="12.75">
      <c r="A53" s="96"/>
      <c r="B53" s="103"/>
      <c r="C53" s="110" t="s">
        <v>125</v>
      </c>
      <c r="D53" s="104" t="s">
        <v>128</v>
      </c>
      <c r="E53" s="129"/>
      <c r="F53" s="130"/>
      <c r="G53" s="99"/>
      <c r="H53" s="163"/>
      <c r="I53" s="164"/>
      <c r="J53" s="162"/>
      <c r="K53" s="107"/>
    </row>
    <row r="54" spans="1:11" ht="12.75">
      <c r="A54" s="96"/>
      <c r="B54" s="103"/>
      <c r="C54" s="110"/>
      <c r="D54" s="104" t="s">
        <v>158</v>
      </c>
      <c r="E54" s="129">
        <v>2004</v>
      </c>
      <c r="F54" s="130">
        <v>2005</v>
      </c>
      <c r="G54" s="99">
        <f>SUM(H54+I54)</f>
        <v>5500</v>
      </c>
      <c r="H54" s="163">
        <v>0</v>
      </c>
      <c r="I54" s="164">
        <v>5500</v>
      </c>
      <c r="J54" s="162">
        <v>5500</v>
      </c>
      <c r="K54" s="107"/>
    </row>
    <row r="55" spans="1:11" ht="12.75">
      <c r="A55" s="96"/>
      <c r="B55" s="103"/>
      <c r="C55" s="110" t="s">
        <v>125</v>
      </c>
      <c r="D55" s="104" t="s">
        <v>128</v>
      </c>
      <c r="E55" s="129"/>
      <c r="F55" s="130"/>
      <c r="G55" s="99"/>
      <c r="H55" s="163"/>
      <c r="I55" s="164"/>
      <c r="J55" s="162"/>
      <c r="K55" s="107"/>
    </row>
    <row r="56" spans="1:11" ht="12.75">
      <c r="A56" s="96"/>
      <c r="B56" s="103"/>
      <c r="C56" s="110"/>
      <c r="D56" s="104" t="s">
        <v>159</v>
      </c>
      <c r="E56" s="129">
        <v>2004</v>
      </c>
      <c r="F56" s="130">
        <v>2005</v>
      </c>
      <c r="G56" s="99">
        <f>SUM(H56+I56)</f>
        <v>1710</v>
      </c>
      <c r="H56" s="163">
        <v>0</v>
      </c>
      <c r="I56" s="164">
        <v>1710</v>
      </c>
      <c r="J56" s="162">
        <v>1710</v>
      </c>
      <c r="K56" s="107"/>
    </row>
    <row r="57" spans="1:11" ht="12.75">
      <c r="A57" s="96"/>
      <c r="B57" s="103"/>
      <c r="C57" s="110" t="s">
        <v>125</v>
      </c>
      <c r="D57" s="104" t="s">
        <v>128</v>
      </c>
      <c r="E57" s="129"/>
      <c r="F57" s="130"/>
      <c r="G57" s="99"/>
      <c r="H57" s="163"/>
      <c r="I57" s="164"/>
      <c r="J57" s="162"/>
      <c r="K57" s="107"/>
    </row>
    <row r="58" spans="1:11" ht="12.75">
      <c r="A58" s="96"/>
      <c r="B58" s="103"/>
      <c r="C58" s="110"/>
      <c r="D58" s="104" t="s">
        <v>548</v>
      </c>
      <c r="E58" s="129">
        <v>2004</v>
      </c>
      <c r="F58" s="130">
        <v>2005</v>
      </c>
      <c r="G58" s="99">
        <f>SUM(H58+I58)</f>
        <v>3640</v>
      </c>
      <c r="H58" s="163">
        <v>0</v>
      </c>
      <c r="I58" s="164">
        <v>3640</v>
      </c>
      <c r="J58" s="162">
        <v>3640</v>
      </c>
      <c r="K58" s="107"/>
    </row>
    <row r="59" spans="1:11" ht="12.75">
      <c r="A59" s="96"/>
      <c r="B59" s="103"/>
      <c r="C59" s="96" t="s">
        <v>125</v>
      </c>
      <c r="D59" s="104" t="s">
        <v>146</v>
      </c>
      <c r="E59" s="129"/>
      <c r="F59" s="130"/>
      <c r="G59" s="99"/>
      <c r="H59" s="157"/>
      <c r="I59" s="132"/>
      <c r="J59" s="134"/>
      <c r="K59" s="127"/>
    </row>
    <row r="60" spans="1:11" s="128" customFormat="1" ht="12.75">
      <c r="A60" s="116"/>
      <c r="B60" s="117"/>
      <c r="C60" s="96"/>
      <c r="D60" s="104" t="s">
        <v>162</v>
      </c>
      <c r="E60" s="129">
        <v>2004</v>
      </c>
      <c r="F60" s="130">
        <v>2004</v>
      </c>
      <c r="G60" s="99">
        <f>SUM(H60+I60)</f>
        <v>42000</v>
      </c>
      <c r="H60" s="157"/>
      <c r="I60" s="132">
        <v>42000</v>
      </c>
      <c r="J60" s="137">
        <v>42000</v>
      </c>
      <c r="K60" s="138">
        <v>0</v>
      </c>
    </row>
    <row r="61" spans="1:11" ht="12.75">
      <c r="A61" s="96"/>
      <c r="B61" s="103"/>
      <c r="C61" s="110"/>
      <c r="D61" s="104"/>
      <c r="E61" s="129"/>
      <c r="F61" s="130"/>
      <c r="G61" s="99"/>
      <c r="H61" s="163"/>
      <c r="I61" s="164"/>
      <c r="J61" s="162"/>
      <c r="K61" s="107"/>
    </row>
    <row r="62" spans="1:11" ht="12.75">
      <c r="A62" s="96"/>
      <c r="B62" s="95" t="s">
        <v>132</v>
      </c>
      <c r="C62" s="96"/>
      <c r="D62" s="135"/>
      <c r="E62" s="129"/>
      <c r="F62" s="130"/>
      <c r="G62" s="99"/>
      <c r="H62" s="157"/>
      <c r="I62" s="136">
        <f>SUM(I63)</f>
        <v>9000</v>
      </c>
      <c r="J62" s="160">
        <f>SUM(J63)</f>
        <v>9000</v>
      </c>
      <c r="K62" s="159">
        <f>SUM(K63)</f>
        <v>0</v>
      </c>
    </row>
    <row r="63" spans="1:11" ht="12.75">
      <c r="A63" s="96"/>
      <c r="B63" s="103" t="s">
        <v>133</v>
      </c>
      <c r="C63" s="96" t="s">
        <v>125</v>
      </c>
      <c r="D63" s="104" t="s">
        <v>160</v>
      </c>
      <c r="E63" s="129">
        <v>2004</v>
      </c>
      <c r="F63" s="130">
        <v>2007</v>
      </c>
      <c r="G63" s="99">
        <f>SUM(H63+I63)</f>
        <v>9000</v>
      </c>
      <c r="H63" s="157">
        <v>0</v>
      </c>
      <c r="I63" s="132">
        <v>9000</v>
      </c>
      <c r="J63" s="162">
        <v>9000</v>
      </c>
      <c r="K63" s="107">
        <v>0</v>
      </c>
    </row>
    <row r="64" spans="1:11" ht="12.75">
      <c r="A64" s="96"/>
      <c r="B64" s="117"/>
      <c r="C64" s="96"/>
      <c r="D64" s="135" t="s">
        <v>161</v>
      </c>
      <c r="E64" s="129"/>
      <c r="F64" s="130"/>
      <c r="G64" s="99"/>
      <c r="H64" s="157"/>
      <c r="I64" s="132"/>
      <c r="J64" s="162"/>
      <c r="K64" s="107"/>
    </row>
    <row r="65" spans="1:11" ht="13.5" thickBot="1">
      <c r="A65" s="96"/>
      <c r="B65" s="139"/>
      <c r="C65" s="167"/>
      <c r="D65" s="168" t="s">
        <v>163</v>
      </c>
      <c r="E65" s="169"/>
      <c r="F65" s="170"/>
      <c r="G65" s="171"/>
      <c r="H65" s="172"/>
      <c r="I65" s="173">
        <f>SUM(I9+I46)</f>
        <v>1458530</v>
      </c>
      <c r="J65" s="174">
        <f>SUM(J9+J46)</f>
        <v>1458530</v>
      </c>
      <c r="K65" s="175">
        <f>SUM(K9+K46)</f>
        <v>0</v>
      </c>
    </row>
    <row r="66" spans="1:11" ht="12.75">
      <c r="A66" s="96"/>
      <c r="B66" s="96"/>
      <c r="C66" s="96"/>
      <c r="D66" s="120"/>
      <c r="E66" s="120"/>
      <c r="F66" s="120"/>
      <c r="G66" s="176"/>
      <c r="H66" s="176"/>
      <c r="I66" s="177"/>
      <c r="J66" s="178"/>
      <c r="K66" s="178"/>
    </row>
    <row r="67" spans="1:11" ht="12.75">
      <c r="A67" s="96"/>
      <c r="B67" s="96"/>
      <c r="C67" s="96"/>
      <c r="D67" s="120"/>
      <c r="E67" s="120"/>
      <c r="F67" s="120"/>
      <c r="G67" s="176"/>
      <c r="H67" s="176"/>
      <c r="I67" s="177"/>
      <c r="J67" s="178"/>
      <c r="K67" s="178"/>
    </row>
    <row r="68" spans="1:11" ht="12.75">
      <c r="A68" s="96"/>
      <c r="B68" s="96"/>
      <c r="C68" s="96"/>
      <c r="D68" s="120"/>
      <c r="E68" s="120"/>
      <c r="F68" s="120"/>
      <c r="G68" s="176"/>
      <c r="H68" s="176"/>
      <c r="I68" s="177"/>
      <c r="J68" s="178"/>
      <c r="K68" s="178"/>
    </row>
    <row r="69" spans="1:11" ht="12.75">
      <c r="A69" s="96"/>
      <c r="B69" s="96"/>
      <c r="C69" s="96"/>
      <c r="D69" s="120"/>
      <c r="E69" s="120"/>
      <c r="F69" s="120"/>
      <c r="G69" s="176"/>
      <c r="H69" s="176"/>
      <c r="I69" s="177"/>
      <c r="J69" s="178"/>
      <c r="K69" s="178"/>
    </row>
    <row r="70" spans="1:11" ht="12.75">
      <c r="A70" s="96"/>
      <c r="B70" s="96"/>
      <c r="C70" s="96"/>
      <c r="D70" s="120"/>
      <c r="E70" s="120"/>
      <c r="F70" s="120"/>
      <c r="G70" s="176"/>
      <c r="H70" s="176"/>
      <c r="I70" s="177"/>
      <c r="J70" s="178"/>
      <c r="K70" s="178"/>
    </row>
    <row r="71" spans="1:11" ht="16.5" thickBot="1">
      <c r="A71" s="96"/>
      <c r="B71" s="179" t="s">
        <v>164</v>
      </c>
      <c r="C71" s="96"/>
      <c r="D71" s="120"/>
      <c r="E71" s="120"/>
      <c r="F71" s="120"/>
      <c r="G71" s="176"/>
      <c r="H71" s="176"/>
      <c r="I71" s="177"/>
      <c r="J71" s="178"/>
      <c r="K71" s="178"/>
    </row>
    <row r="72" spans="1:11" ht="12.75">
      <c r="A72" s="57"/>
      <c r="B72" s="59" t="s">
        <v>105</v>
      </c>
      <c r="C72" s="60"/>
      <c r="D72" s="180" t="s">
        <v>4</v>
      </c>
      <c r="E72" s="181" t="s">
        <v>107</v>
      </c>
      <c r="F72" s="182"/>
      <c r="G72" s="64" t="s">
        <v>108</v>
      </c>
      <c r="H72" s="183" t="s">
        <v>109</v>
      </c>
      <c r="I72" s="184" t="s">
        <v>110</v>
      </c>
      <c r="J72" s="66" t="s">
        <v>111</v>
      </c>
      <c r="K72" s="67"/>
    </row>
    <row r="73" spans="1:11" ht="12.75">
      <c r="A73" s="57"/>
      <c r="B73" s="69"/>
      <c r="C73" s="70"/>
      <c r="D73" s="70"/>
      <c r="E73" s="185" t="s">
        <v>165</v>
      </c>
      <c r="F73" s="186" t="s">
        <v>166</v>
      </c>
      <c r="G73" s="74" t="s">
        <v>114</v>
      </c>
      <c r="H73" s="187" t="s">
        <v>115</v>
      </c>
      <c r="I73" s="188" t="s">
        <v>116</v>
      </c>
      <c r="J73" s="76" t="s">
        <v>117</v>
      </c>
      <c r="K73" s="77" t="s">
        <v>546</v>
      </c>
    </row>
    <row r="74" spans="1:11" ht="13.5" thickBot="1">
      <c r="A74" s="57"/>
      <c r="B74" s="78"/>
      <c r="C74" s="79"/>
      <c r="D74" s="189"/>
      <c r="E74" s="190"/>
      <c r="F74" s="191"/>
      <c r="G74" s="83"/>
      <c r="H74" s="192"/>
      <c r="I74" s="193"/>
      <c r="J74" s="85" t="s">
        <v>120</v>
      </c>
      <c r="K74" s="86" t="s">
        <v>121</v>
      </c>
    </row>
    <row r="75" spans="1:11" ht="12.75">
      <c r="A75" s="57"/>
      <c r="B75" s="58" t="s">
        <v>167</v>
      </c>
      <c r="C75" s="230"/>
      <c r="D75" s="195"/>
      <c r="E75" s="196"/>
      <c r="F75" s="197"/>
      <c r="G75" s="74"/>
      <c r="H75" s="198">
        <f>SUM(H76)</f>
        <v>0</v>
      </c>
      <c r="I75" s="484">
        <f>SUM(I76:I77)</f>
        <v>13000</v>
      </c>
      <c r="J75" s="200">
        <f>SUM(J76:J77)</f>
        <v>13000</v>
      </c>
      <c r="K75" s="199">
        <f>SUM(K76:K77)</f>
        <v>0</v>
      </c>
    </row>
    <row r="76" spans="1:11" ht="12.75">
      <c r="A76" s="57"/>
      <c r="B76" s="103" t="s">
        <v>133</v>
      </c>
      <c r="C76" s="69" t="s">
        <v>125</v>
      </c>
      <c r="D76" s="201" t="s">
        <v>168</v>
      </c>
      <c r="E76" s="202">
        <v>2004</v>
      </c>
      <c r="F76" s="135">
        <v>2004</v>
      </c>
      <c r="G76" s="203">
        <f>SUM(H76:I76)</f>
        <v>10800</v>
      </c>
      <c r="H76" s="204">
        <v>0</v>
      </c>
      <c r="I76" s="115">
        <v>10800</v>
      </c>
      <c r="J76" s="485">
        <v>10800</v>
      </c>
      <c r="K76" s="127">
        <v>0</v>
      </c>
    </row>
    <row r="77" spans="1:11" ht="12.75">
      <c r="A77" s="57"/>
      <c r="B77" s="68"/>
      <c r="C77" s="69" t="s">
        <v>125</v>
      </c>
      <c r="D77" s="201" t="s">
        <v>549</v>
      </c>
      <c r="E77" s="202">
        <v>2004</v>
      </c>
      <c r="F77" s="135">
        <v>2004</v>
      </c>
      <c r="G77" s="203">
        <f>SUM(H77:I77)</f>
        <v>2200</v>
      </c>
      <c r="H77" s="204">
        <v>0</v>
      </c>
      <c r="I77" s="131">
        <v>2200</v>
      </c>
      <c r="J77" s="485">
        <v>2200</v>
      </c>
      <c r="K77" s="127">
        <v>0</v>
      </c>
    </row>
    <row r="78" spans="1:11" s="128" customFormat="1" ht="12.75">
      <c r="A78" s="57"/>
      <c r="B78" s="95" t="s">
        <v>169</v>
      </c>
      <c r="C78" s="229"/>
      <c r="D78" s="205"/>
      <c r="E78" s="206"/>
      <c r="F78" s="109"/>
      <c r="G78" s="203"/>
      <c r="H78" s="486">
        <f>SUM(H79)</f>
        <v>0</v>
      </c>
      <c r="I78" s="199">
        <f>SUM(I79)</f>
        <v>4200</v>
      </c>
      <c r="J78" s="487">
        <f>SUM(J79)</f>
        <v>4200</v>
      </c>
      <c r="K78" s="200">
        <f>SUM(K79)</f>
        <v>0</v>
      </c>
    </row>
    <row r="79" spans="1:11" s="128" customFormat="1" ht="12.75">
      <c r="A79" s="57"/>
      <c r="B79" s="103" t="s">
        <v>170</v>
      </c>
      <c r="C79" s="165"/>
      <c r="D79" s="98" t="s">
        <v>171</v>
      </c>
      <c r="E79" s="208">
        <v>2004</v>
      </c>
      <c r="F79" s="104">
        <v>2004</v>
      </c>
      <c r="G79" s="203">
        <f>SUM(H79:I79)</f>
        <v>4200</v>
      </c>
      <c r="H79" s="99">
        <v>0</v>
      </c>
      <c r="I79" s="115">
        <v>4200</v>
      </c>
      <c r="J79" s="485">
        <v>4200</v>
      </c>
      <c r="K79" s="127">
        <v>0</v>
      </c>
    </row>
    <row r="80" spans="1:11" s="128" customFormat="1" ht="12.75">
      <c r="A80" s="57"/>
      <c r="B80" s="103"/>
      <c r="C80" s="165"/>
      <c r="D80" s="98"/>
      <c r="E80" s="208"/>
      <c r="F80" s="104"/>
      <c r="G80" s="203"/>
      <c r="H80" s="99"/>
      <c r="I80" s="115"/>
      <c r="J80" s="485"/>
      <c r="K80" s="127"/>
    </row>
    <row r="81" spans="1:11" s="128" customFormat="1" ht="12.75">
      <c r="A81" s="57"/>
      <c r="B81" s="95" t="s">
        <v>172</v>
      </c>
      <c r="C81" s="165"/>
      <c r="D81" s="98"/>
      <c r="E81" s="208"/>
      <c r="F81" s="104"/>
      <c r="G81" s="203"/>
      <c r="H81" s="486">
        <f>SUM(H82:H84)</f>
        <v>0</v>
      </c>
      <c r="I81" s="199">
        <f>SUM(I82:I84)</f>
        <v>5969</v>
      </c>
      <c r="J81" s="487">
        <f>SUM(J82:J84)</f>
        <v>5969</v>
      </c>
      <c r="K81" s="200">
        <f>SUM(K82:K84)</f>
        <v>0</v>
      </c>
    </row>
    <row r="82" spans="1:11" s="128" customFormat="1" ht="12.75">
      <c r="A82" s="57"/>
      <c r="B82" s="103" t="s">
        <v>173</v>
      </c>
      <c r="C82" s="165"/>
      <c r="D82" s="98"/>
      <c r="E82" s="208"/>
      <c r="F82" s="104"/>
      <c r="G82" s="203"/>
      <c r="H82" s="99"/>
      <c r="I82" s="115"/>
      <c r="J82" s="485"/>
      <c r="K82" s="127"/>
    </row>
    <row r="83" spans="1:11" s="128" customFormat="1" ht="12.75">
      <c r="A83" s="57"/>
      <c r="B83" s="209" t="s">
        <v>174</v>
      </c>
      <c r="C83" s="165"/>
      <c r="D83" s="98"/>
      <c r="E83" s="208"/>
      <c r="F83" s="104"/>
      <c r="G83" s="203"/>
      <c r="H83" s="99"/>
      <c r="I83" s="115"/>
      <c r="J83" s="134"/>
      <c r="K83" s="127"/>
    </row>
    <row r="84" spans="1:11" s="128" customFormat="1" ht="12.75">
      <c r="A84" s="57"/>
      <c r="B84" s="209" t="s">
        <v>175</v>
      </c>
      <c r="C84" s="165"/>
      <c r="D84" s="98" t="s">
        <v>176</v>
      </c>
      <c r="E84" s="208">
        <v>2004</v>
      </c>
      <c r="F84" s="104">
        <v>2004</v>
      </c>
      <c r="G84" s="203">
        <f>SUM(H84:I84)</f>
        <v>5969</v>
      </c>
      <c r="H84" s="99">
        <v>0</v>
      </c>
      <c r="I84" s="115">
        <v>5969</v>
      </c>
      <c r="J84" s="134">
        <v>5969</v>
      </c>
      <c r="K84" s="127">
        <v>0</v>
      </c>
    </row>
    <row r="85" spans="1:11" s="128" customFormat="1" ht="13.5" thickBot="1">
      <c r="A85" s="57"/>
      <c r="B85" s="209"/>
      <c r="C85" s="488"/>
      <c r="D85" s="211"/>
      <c r="E85" s="208"/>
      <c r="F85" s="104"/>
      <c r="G85" s="203"/>
      <c r="H85" s="99"/>
      <c r="I85" s="326"/>
      <c r="J85" s="147"/>
      <c r="K85" s="127"/>
    </row>
    <row r="86" spans="1:11" s="128" customFormat="1" ht="13.5" thickBot="1">
      <c r="A86" s="57"/>
      <c r="B86" s="489"/>
      <c r="C86" s="212"/>
      <c r="D86" s="213" t="s">
        <v>177</v>
      </c>
      <c r="E86" s="490"/>
      <c r="F86" s="214"/>
      <c r="G86" s="215"/>
      <c r="H86" s="216"/>
      <c r="I86" s="217">
        <f>SUM(I75+I78+I81)</f>
        <v>23169</v>
      </c>
      <c r="J86" s="217">
        <f>SUM(J75+J78+J81)</f>
        <v>23169</v>
      </c>
      <c r="K86" s="217">
        <f>SUM(K75+K78+K81)</f>
        <v>0</v>
      </c>
    </row>
    <row r="87" spans="1:11" s="128" customFormat="1" ht="12.75">
      <c r="A87" s="57"/>
      <c r="B87" s="120"/>
      <c r="C87" s="120"/>
      <c r="D87" s="109"/>
      <c r="E87" s="109"/>
      <c r="F87" s="109"/>
      <c r="G87" s="218"/>
      <c r="H87" s="207"/>
      <c r="I87" s="207"/>
      <c r="J87" s="207"/>
      <c r="K87" s="207"/>
    </row>
    <row r="88" spans="1:11" s="128" customFormat="1" ht="12.75">
      <c r="A88" s="57"/>
      <c r="B88" s="120"/>
      <c r="C88" s="120"/>
      <c r="D88" s="109"/>
      <c r="E88" s="109"/>
      <c r="F88" s="109"/>
      <c r="G88" s="218"/>
      <c r="H88" s="207"/>
      <c r="I88" s="207"/>
      <c r="J88" s="207"/>
      <c r="K88" s="207"/>
    </row>
    <row r="89" spans="1:11" s="128" customFormat="1" ht="12.75">
      <c r="A89" s="57"/>
      <c r="B89" s="120"/>
      <c r="C89" s="120"/>
      <c r="D89" s="109"/>
      <c r="E89" s="109"/>
      <c r="F89" s="109"/>
      <c r="G89" s="218"/>
      <c r="H89" s="207"/>
      <c r="I89" s="207"/>
      <c r="J89" s="207"/>
      <c r="K89" s="207"/>
    </row>
    <row r="90" spans="1:11" s="128" customFormat="1" ht="12.75">
      <c r="A90" s="57"/>
      <c r="B90" s="120"/>
      <c r="C90" s="120"/>
      <c r="D90" s="109"/>
      <c r="E90" s="109"/>
      <c r="F90" s="109"/>
      <c r="G90" s="218"/>
      <c r="H90" s="207"/>
      <c r="I90" s="207"/>
      <c r="J90" s="207"/>
      <c r="K90" s="207"/>
    </row>
    <row r="91" spans="1:11" s="128" customFormat="1" ht="12.75">
      <c r="A91" s="57"/>
      <c r="B91" s="120"/>
      <c r="C91" s="120"/>
      <c r="D91" s="109"/>
      <c r="E91" s="109"/>
      <c r="F91" s="109"/>
      <c r="G91" s="218"/>
      <c r="H91" s="207"/>
      <c r="I91" s="207"/>
      <c r="J91" s="207"/>
      <c r="K91" s="207"/>
    </row>
    <row r="92" spans="1:11" s="128" customFormat="1" ht="12.75">
      <c r="A92" s="57"/>
      <c r="B92" s="120"/>
      <c r="C92" s="120"/>
      <c r="D92" s="109"/>
      <c r="E92" s="109"/>
      <c r="F92" s="109"/>
      <c r="G92" s="218"/>
      <c r="H92" s="207"/>
      <c r="I92" s="207"/>
      <c r="J92" s="207"/>
      <c r="K92" s="207"/>
    </row>
    <row r="93" spans="1:11" s="128" customFormat="1" ht="13.5" thickBot="1">
      <c r="A93" s="57"/>
      <c r="B93" s="120" t="s">
        <v>178</v>
      </c>
      <c r="C93" s="120"/>
      <c r="D93" s="109"/>
      <c r="E93" s="109"/>
      <c r="F93" s="109"/>
      <c r="G93" s="218"/>
      <c r="H93" s="207"/>
      <c r="I93" s="207"/>
      <c r="J93" s="207"/>
      <c r="K93" s="207"/>
    </row>
    <row r="94" spans="1:11" s="128" customFormat="1" ht="12.75">
      <c r="A94" s="57"/>
      <c r="B94" s="58" t="s">
        <v>105</v>
      </c>
      <c r="C94" s="59"/>
      <c r="D94" s="180" t="s">
        <v>179</v>
      </c>
      <c r="E94" s="180"/>
      <c r="F94" s="60"/>
      <c r="G94" s="219" t="s">
        <v>180</v>
      </c>
      <c r="H94" s="220"/>
      <c r="I94" s="61" t="s">
        <v>181</v>
      </c>
      <c r="J94" s="221" t="s">
        <v>117</v>
      </c>
      <c r="K94" s="222"/>
    </row>
    <row r="95" spans="1:11" s="128" customFormat="1" ht="13.5" thickBot="1">
      <c r="A95" s="57"/>
      <c r="B95" s="223"/>
      <c r="C95" s="78"/>
      <c r="D95" s="79"/>
      <c r="E95" s="224"/>
      <c r="F95" s="224"/>
      <c r="G95" s="225"/>
      <c r="H95" s="226"/>
      <c r="I95" s="227"/>
      <c r="J95" s="228" t="s">
        <v>120</v>
      </c>
      <c r="K95" s="143"/>
    </row>
    <row r="96" spans="1:11" s="128" customFormat="1" ht="12.75">
      <c r="A96" s="57"/>
      <c r="B96" s="229" t="s">
        <v>143</v>
      </c>
      <c r="C96" s="230"/>
      <c r="D96" s="194" t="s">
        <v>182</v>
      </c>
      <c r="E96" s="231"/>
      <c r="F96" s="231"/>
      <c r="G96" s="232"/>
      <c r="H96" s="233"/>
      <c r="I96" s="66"/>
      <c r="J96" s="227"/>
      <c r="K96" s="130"/>
    </row>
    <row r="97" spans="1:11" s="128" customFormat="1" ht="12.75">
      <c r="A97" s="57"/>
      <c r="B97" s="229" t="s">
        <v>144</v>
      </c>
      <c r="C97" s="69"/>
      <c r="D97" s="70" t="s">
        <v>183</v>
      </c>
      <c r="E97" s="197"/>
      <c r="F97" s="197"/>
      <c r="G97" s="234"/>
      <c r="H97" s="235">
        <v>86</v>
      </c>
      <c r="I97" s="236">
        <v>85312</v>
      </c>
      <c r="J97" s="237">
        <v>85312</v>
      </c>
      <c r="K97" s="118"/>
    </row>
    <row r="98" spans="1:11" s="128" customFormat="1" ht="13.5" thickBot="1">
      <c r="A98" s="57"/>
      <c r="B98" s="238" t="s">
        <v>145</v>
      </c>
      <c r="C98" s="69"/>
      <c r="D98" s="70"/>
      <c r="E98" s="197"/>
      <c r="F98" s="197"/>
      <c r="G98" s="234"/>
      <c r="H98" s="239"/>
      <c r="I98" s="227"/>
      <c r="J98" s="227"/>
      <c r="K98" s="130"/>
    </row>
    <row r="99" spans="1:11" s="128" customFormat="1" ht="12.75">
      <c r="A99" s="57"/>
      <c r="B99" s="230"/>
      <c r="C99" s="194"/>
      <c r="D99" s="194"/>
      <c r="E99" s="231"/>
      <c r="F99" s="231"/>
      <c r="G99" s="240"/>
      <c r="H99" s="241"/>
      <c r="I99" s="242"/>
      <c r="J99" s="243"/>
      <c r="K99" s="222"/>
    </row>
    <row r="100" spans="2:11" ht="15.75" thickBot="1">
      <c r="B100" s="244"/>
      <c r="C100" s="245"/>
      <c r="D100" s="246" t="s">
        <v>184</v>
      </c>
      <c r="E100" s="247"/>
      <c r="F100" s="248"/>
      <c r="G100" s="247"/>
      <c r="H100" s="245"/>
      <c r="I100" s="491">
        <f>SUM(I65+I86+I97)</f>
        <v>1567011</v>
      </c>
      <c r="J100" s="249">
        <f>SUM(J65+J86+J97)</f>
        <v>1567011</v>
      </c>
      <c r="K100" s="250">
        <f>SUM(K65+K86)</f>
        <v>0</v>
      </c>
    </row>
    <row r="101" spans="2:11" ht="15.75" thickTop="1">
      <c r="B101" s="96"/>
      <c r="C101" s="96"/>
      <c r="D101" s="251"/>
      <c r="E101" s="252"/>
      <c r="F101" s="253"/>
      <c r="G101" s="252"/>
      <c r="H101" s="256" t="s">
        <v>185</v>
      </c>
      <c r="I101" s="254"/>
      <c r="J101" s="255"/>
      <c r="K101" s="255"/>
    </row>
    <row r="102" spans="8:9" ht="12.75">
      <c r="H102" s="256" t="s">
        <v>186</v>
      </c>
      <c r="I102" s="53"/>
    </row>
    <row r="104" spans="5:8" ht="12.75">
      <c r="E104" s="257"/>
      <c r="H104" s="9" t="s">
        <v>187</v>
      </c>
    </row>
    <row r="105" spans="5:8" ht="12.75">
      <c r="E105" s="258"/>
      <c r="H105" s="256"/>
    </row>
    <row r="106" spans="5:8" ht="12.75">
      <c r="E106" s="258"/>
      <c r="H106" s="256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C1">
      <selection activeCell="L13" sqref="L13"/>
    </sheetView>
  </sheetViews>
  <sheetFormatPr defaultColWidth="9.00390625" defaultRowHeight="12.75"/>
  <cols>
    <col min="2" max="2" width="21.375" style="0" customWidth="1"/>
    <col min="3" max="3" width="11.875" style="0" customWidth="1"/>
    <col min="4" max="4" width="5.875" style="0" customWidth="1"/>
    <col min="5" max="5" width="6.00390625" style="0" customWidth="1"/>
    <col min="6" max="6" width="21.37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3" max="13" width="7.375" style="0" customWidth="1"/>
  </cols>
  <sheetData>
    <row r="1" spans="4:9" ht="12.75">
      <c r="D1" s="53"/>
      <c r="E1" s="53"/>
      <c r="F1" s="259"/>
      <c r="H1" s="54"/>
      <c r="I1" s="54" t="s">
        <v>188</v>
      </c>
    </row>
    <row r="2" spans="3:9" ht="15">
      <c r="C2" s="52" t="s">
        <v>100</v>
      </c>
      <c r="D2" s="53"/>
      <c r="E2" s="54"/>
      <c r="F2" s="260"/>
      <c r="I2" s="8" t="s">
        <v>539</v>
      </c>
    </row>
    <row r="3" spans="4:9" ht="15">
      <c r="D3" s="52" t="s">
        <v>189</v>
      </c>
      <c r="E3" s="54"/>
      <c r="F3" s="260"/>
      <c r="I3" s="2" t="s">
        <v>540</v>
      </c>
    </row>
    <row r="4" spans="3:6" ht="15.75">
      <c r="C4" s="261" t="s">
        <v>190</v>
      </c>
      <c r="D4" s="54"/>
      <c r="E4" s="54"/>
      <c r="F4" s="260"/>
    </row>
    <row r="6" spans="3:6" ht="16.5" thickBot="1">
      <c r="C6" s="55"/>
      <c r="D6" s="262"/>
      <c r="E6" s="263"/>
      <c r="F6" s="259"/>
    </row>
    <row r="7" spans="1:11" ht="13.5" thickBot="1">
      <c r="A7" s="61"/>
      <c r="B7" s="62"/>
      <c r="C7" s="264" t="s">
        <v>191</v>
      </c>
      <c r="D7" s="265" t="s">
        <v>192</v>
      </c>
      <c r="E7" s="62"/>
      <c r="F7" s="64" t="s">
        <v>193</v>
      </c>
      <c r="G7" s="266" t="s">
        <v>194</v>
      </c>
      <c r="H7" s="267"/>
      <c r="I7" s="268" t="s">
        <v>195</v>
      </c>
      <c r="J7" s="269"/>
      <c r="K7" s="270"/>
    </row>
    <row r="8" spans="1:11" ht="12.75">
      <c r="A8" s="271" t="s">
        <v>196</v>
      </c>
      <c r="B8" s="201"/>
      <c r="C8" s="122" t="s">
        <v>197</v>
      </c>
      <c r="D8" s="234" t="s">
        <v>198</v>
      </c>
      <c r="E8" s="186" t="s">
        <v>199</v>
      </c>
      <c r="F8" s="272" t="s">
        <v>200</v>
      </c>
      <c r="G8" s="272" t="s">
        <v>201</v>
      </c>
      <c r="H8" s="273" t="s">
        <v>109</v>
      </c>
      <c r="I8" s="274"/>
      <c r="J8" s="275"/>
      <c r="K8" s="275"/>
    </row>
    <row r="9" spans="1:11" ht="12.75">
      <c r="A9" s="69"/>
      <c r="B9" s="201"/>
      <c r="C9" s="122"/>
      <c r="D9" s="276"/>
      <c r="E9" s="186"/>
      <c r="F9" s="277"/>
      <c r="G9" s="74"/>
      <c r="H9" s="57" t="s">
        <v>202</v>
      </c>
      <c r="I9" s="278">
        <v>2004</v>
      </c>
      <c r="J9" s="279">
        <v>2005</v>
      </c>
      <c r="K9" s="279">
        <v>2006</v>
      </c>
    </row>
    <row r="10" spans="1:11" ht="13.5" thickBot="1">
      <c r="A10" s="69"/>
      <c r="B10" s="201"/>
      <c r="C10" s="122"/>
      <c r="D10" s="276"/>
      <c r="E10" s="186"/>
      <c r="F10" s="277"/>
      <c r="G10" s="74"/>
      <c r="H10" s="57" t="s">
        <v>203</v>
      </c>
      <c r="I10" s="278"/>
      <c r="J10" s="279"/>
      <c r="K10" s="279"/>
    </row>
    <row r="11" spans="1:13" ht="13.5" thickBot="1">
      <c r="A11" s="280"/>
      <c r="B11" s="281" t="s">
        <v>204</v>
      </c>
      <c r="C11" s="269"/>
      <c r="D11" s="282"/>
      <c r="E11" s="283"/>
      <c r="F11" s="284"/>
      <c r="G11" s="217">
        <f>SUM(G12+G16+G20+G24)</f>
        <v>5705131</v>
      </c>
      <c r="H11" s="216">
        <f>SUM(H12+H16+H20+H24)</f>
        <v>178691</v>
      </c>
      <c r="I11" s="217">
        <f>SUM(I12+I16+I20+I24)</f>
        <v>930000</v>
      </c>
      <c r="J11" s="216">
        <f>SUM(J12+J16+J20+J24)</f>
        <v>2562142</v>
      </c>
      <c r="K11" s="217">
        <f>SUM(K12+K16+K20+K24)</f>
        <v>2034298</v>
      </c>
      <c r="L11" s="53"/>
      <c r="M11" s="285"/>
    </row>
    <row r="12" spans="1:11" ht="12.75">
      <c r="A12" s="230" t="s">
        <v>205</v>
      </c>
      <c r="B12" s="195"/>
      <c r="C12" s="70"/>
      <c r="D12" s="286"/>
      <c r="E12" s="103"/>
      <c r="F12" s="287" t="s">
        <v>21</v>
      </c>
      <c r="G12" s="288">
        <f aca="true" t="shared" si="0" ref="G12:G23">SUM(H12:K12)</f>
        <v>1048691</v>
      </c>
      <c r="H12" s="289">
        <f>SUM(H13:H15)</f>
        <v>178691</v>
      </c>
      <c r="I12" s="290">
        <f>SUM(I13:I15)</f>
        <v>870000</v>
      </c>
      <c r="J12" s="291">
        <f>SUM(J13:J15)</f>
        <v>0</v>
      </c>
      <c r="K12" s="292">
        <f>SUM(K13:K15)</f>
        <v>0</v>
      </c>
    </row>
    <row r="13" spans="1:13" ht="12.75">
      <c r="A13" s="69" t="s">
        <v>206</v>
      </c>
      <c r="B13" s="201"/>
      <c r="C13" s="70" t="s">
        <v>207</v>
      </c>
      <c r="D13" s="293">
        <v>2003</v>
      </c>
      <c r="E13" s="293">
        <v>2004</v>
      </c>
      <c r="F13" s="294" t="s">
        <v>208</v>
      </c>
      <c r="G13" s="203">
        <f t="shared" si="0"/>
        <v>548691</v>
      </c>
      <c r="H13" s="295">
        <v>178691</v>
      </c>
      <c r="I13" s="252">
        <v>370000</v>
      </c>
      <c r="J13" s="295">
        <v>0</v>
      </c>
      <c r="K13" s="107">
        <v>0</v>
      </c>
      <c r="L13" s="53"/>
      <c r="M13" s="296"/>
    </row>
    <row r="14" spans="1:13" ht="12.75">
      <c r="A14" s="238" t="s">
        <v>209</v>
      </c>
      <c r="B14" s="297"/>
      <c r="C14" s="70" t="s">
        <v>210</v>
      </c>
      <c r="D14" s="298"/>
      <c r="E14" s="103"/>
      <c r="F14" s="294" t="s">
        <v>211</v>
      </c>
      <c r="G14" s="203">
        <f t="shared" si="0"/>
        <v>500000</v>
      </c>
      <c r="H14" s="115">
        <v>0</v>
      </c>
      <c r="I14" s="252">
        <v>500000</v>
      </c>
      <c r="J14" s="295"/>
      <c r="K14" s="107">
        <v>0</v>
      </c>
      <c r="L14" s="53"/>
      <c r="M14" s="296"/>
    </row>
    <row r="15" spans="1:13" ht="12.75">
      <c r="A15" s="299"/>
      <c r="B15" s="300"/>
      <c r="C15" s="301"/>
      <c r="D15" s="302"/>
      <c r="E15" s="302"/>
      <c r="F15" s="303" t="s">
        <v>212</v>
      </c>
      <c r="G15" s="304">
        <f t="shared" si="0"/>
        <v>0</v>
      </c>
      <c r="H15" s="305">
        <v>0</v>
      </c>
      <c r="I15" s="306">
        <v>0</v>
      </c>
      <c r="J15" s="307"/>
      <c r="K15" s="308">
        <v>0</v>
      </c>
      <c r="L15" s="53"/>
      <c r="M15" s="296"/>
    </row>
    <row r="16" spans="1:11" ht="12.75">
      <c r="A16" s="238" t="s">
        <v>213</v>
      </c>
      <c r="B16" s="297"/>
      <c r="C16" s="70" t="s">
        <v>207</v>
      </c>
      <c r="D16" s="293">
        <v>2004</v>
      </c>
      <c r="E16" s="293">
        <v>2005</v>
      </c>
      <c r="F16" s="309" t="s">
        <v>21</v>
      </c>
      <c r="G16" s="310">
        <f>SUM(H16:K16)</f>
        <v>2536440</v>
      </c>
      <c r="H16" s="311">
        <f>SUM(H17:H19)</f>
        <v>0</v>
      </c>
      <c r="I16" s="312">
        <f>SUM(I17:I19)</f>
        <v>60000</v>
      </c>
      <c r="J16" s="311">
        <f>SUM(J17:J19)</f>
        <v>2476440</v>
      </c>
      <c r="K16" s="313">
        <f>SUM(K17:K19)</f>
        <v>0</v>
      </c>
    </row>
    <row r="17" spans="1:11" ht="12.75">
      <c r="A17" s="69"/>
      <c r="B17" s="201"/>
      <c r="C17" s="70" t="s">
        <v>210</v>
      </c>
      <c r="D17" s="298"/>
      <c r="E17" s="103"/>
      <c r="F17" s="294" t="s">
        <v>208</v>
      </c>
      <c r="G17" s="203">
        <f>SUM(H17:K17)</f>
        <v>93610</v>
      </c>
      <c r="H17" s="295"/>
      <c r="I17" s="252">
        <v>60000</v>
      </c>
      <c r="J17" s="295">
        <v>33610</v>
      </c>
      <c r="K17" s="107">
        <v>0</v>
      </c>
    </row>
    <row r="18" spans="1:11" ht="12.75">
      <c r="A18" s="314"/>
      <c r="B18" s="297"/>
      <c r="C18" s="104"/>
      <c r="D18" s="103"/>
      <c r="E18" s="103"/>
      <c r="F18" s="294" t="s">
        <v>211</v>
      </c>
      <c r="G18" s="203">
        <f>SUM(H18:K18)</f>
        <v>563000</v>
      </c>
      <c r="H18" s="115">
        <v>0</v>
      </c>
      <c r="I18" s="252"/>
      <c r="J18" s="295">
        <v>563000</v>
      </c>
      <c r="K18" s="107">
        <v>0</v>
      </c>
    </row>
    <row r="19" spans="1:11" ht="12.75">
      <c r="A19" s="299"/>
      <c r="B19" s="300"/>
      <c r="C19" s="301"/>
      <c r="D19" s="302"/>
      <c r="E19" s="302"/>
      <c r="F19" s="303" t="s">
        <v>214</v>
      </c>
      <c r="G19" s="304">
        <f>SUM(H19:K19)</f>
        <v>1879830</v>
      </c>
      <c r="H19" s="305">
        <v>0</v>
      </c>
      <c r="I19" s="306"/>
      <c r="J19" s="307">
        <v>1879830</v>
      </c>
      <c r="K19" s="308">
        <v>0</v>
      </c>
    </row>
    <row r="20" spans="1:11" ht="12.75">
      <c r="A20" s="238" t="s">
        <v>215</v>
      </c>
      <c r="B20" s="201"/>
      <c r="C20" s="70" t="s">
        <v>207</v>
      </c>
      <c r="D20" s="293">
        <v>2005</v>
      </c>
      <c r="E20" s="293">
        <v>2006</v>
      </c>
      <c r="F20" s="287" t="s">
        <v>21</v>
      </c>
      <c r="G20" s="288">
        <f t="shared" si="0"/>
        <v>2120000</v>
      </c>
      <c r="H20" s="291">
        <v>0</v>
      </c>
      <c r="I20" s="315">
        <f>SUM(I21:I23)</f>
        <v>0</v>
      </c>
      <c r="J20" s="316">
        <f>SUM(J21:J23)</f>
        <v>85702</v>
      </c>
      <c r="K20" s="317">
        <f>SUM(K21:K23)</f>
        <v>2034298</v>
      </c>
    </row>
    <row r="21" spans="1:11" ht="12.75">
      <c r="A21" s="69"/>
      <c r="B21" s="201"/>
      <c r="C21" s="70" t="s">
        <v>210</v>
      </c>
      <c r="D21" s="103"/>
      <c r="E21" s="103"/>
      <c r="F21" s="294" t="s">
        <v>208</v>
      </c>
      <c r="G21" s="115">
        <f t="shared" si="0"/>
        <v>85702</v>
      </c>
      <c r="H21" s="115"/>
      <c r="I21" s="252"/>
      <c r="J21" s="295">
        <v>85702</v>
      </c>
      <c r="K21" s="107"/>
    </row>
    <row r="22" spans="1:11" ht="12.75">
      <c r="A22" s="314"/>
      <c r="B22" s="318"/>
      <c r="C22" s="104"/>
      <c r="D22" s="103"/>
      <c r="E22" s="103"/>
      <c r="F22" s="294" t="s">
        <v>211</v>
      </c>
      <c r="G22" s="115">
        <f t="shared" si="0"/>
        <v>469000</v>
      </c>
      <c r="H22" s="115"/>
      <c r="I22" s="252"/>
      <c r="J22" s="295"/>
      <c r="K22" s="107">
        <v>469000</v>
      </c>
    </row>
    <row r="23" spans="1:11" ht="12.75">
      <c r="A23" s="299"/>
      <c r="B23" s="300"/>
      <c r="C23" s="301"/>
      <c r="D23" s="302"/>
      <c r="E23" s="302"/>
      <c r="F23" s="303" t="s">
        <v>212</v>
      </c>
      <c r="G23" s="305">
        <f t="shared" si="0"/>
        <v>1565298</v>
      </c>
      <c r="H23" s="305"/>
      <c r="I23" s="319"/>
      <c r="J23" s="320"/>
      <c r="K23" s="321">
        <v>1565298</v>
      </c>
    </row>
    <row r="24" spans="1:11" ht="12.75">
      <c r="A24" s="238" t="s">
        <v>216</v>
      </c>
      <c r="B24" s="201"/>
      <c r="C24" s="70" t="s">
        <v>207</v>
      </c>
      <c r="D24" s="293">
        <v>2007</v>
      </c>
      <c r="E24" s="293">
        <v>2007</v>
      </c>
      <c r="F24" s="287" t="s">
        <v>21</v>
      </c>
      <c r="G24" s="288">
        <f>SUM(H24:K24)</f>
        <v>0</v>
      </c>
      <c r="H24" s="291">
        <v>0</v>
      </c>
      <c r="I24" s="315">
        <f>SUM(I25:I27)</f>
        <v>0</v>
      </c>
      <c r="J24" s="316">
        <f>SUM(J25:J27)</f>
        <v>0</v>
      </c>
      <c r="K24" s="317">
        <f>SUM(K25:K27)</f>
        <v>0</v>
      </c>
    </row>
    <row r="25" spans="1:11" ht="12.75">
      <c r="A25" s="69"/>
      <c r="B25" s="201"/>
      <c r="C25" s="70" t="s">
        <v>210</v>
      </c>
      <c r="D25" s="103"/>
      <c r="E25" s="103"/>
      <c r="F25" s="294" t="s">
        <v>208</v>
      </c>
      <c r="G25" s="115">
        <v>50000</v>
      </c>
      <c r="H25" s="115"/>
      <c r="I25" s="252"/>
      <c r="J25" s="295"/>
      <c r="K25" s="107"/>
    </row>
    <row r="26" spans="1:11" ht="12.75">
      <c r="A26" s="314"/>
      <c r="B26" s="318"/>
      <c r="C26" s="104"/>
      <c r="D26" s="103"/>
      <c r="E26" s="103"/>
      <c r="F26" s="294" t="s">
        <v>211</v>
      </c>
      <c r="G26" s="115">
        <v>450000</v>
      </c>
      <c r="H26" s="115"/>
      <c r="I26" s="252"/>
      <c r="J26" s="295"/>
      <c r="K26" s="107"/>
    </row>
    <row r="27" spans="1:11" ht="13.5" thickBot="1">
      <c r="A27" s="322"/>
      <c r="B27" s="323"/>
      <c r="C27" s="141"/>
      <c r="D27" s="324"/>
      <c r="E27" s="324"/>
      <c r="F27" s="325" t="s">
        <v>212</v>
      </c>
      <c r="G27" s="326">
        <v>1500000</v>
      </c>
      <c r="H27" s="326"/>
      <c r="I27" s="327"/>
      <c r="J27" s="328"/>
      <c r="K27" s="329"/>
    </row>
    <row r="30" ht="12.75">
      <c r="G30" s="53"/>
    </row>
    <row r="31" ht="12.75">
      <c r="H31" s="256" t="s">
        <v>185</v>
      </c>
    </row>
    <row r="32" ht="12.75">
      <c r="H32" s="256" t="s">
        <v>186</v>
      </c>
    </row>
    <row r="33" ht="12.75">
      <c r="H33" s="256"/>
    </row>
    <row r="34" ht="12.75">
      <c r="H34" s="256"/>
    </row>
    <row r="35" ht="12.75">
      <c r="H35" s="9" t="s">
        <v>187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tabSelected="1" workbookViewId="0" topLeftCell="C1">
      <selection activeCell="S12" sqref="S12"/>
    </sheetView>
  </sheetViews>
  <sheetFormatPr defaultColWidth="9.00390625" defaultRowHeight="12.75"/>
  <cols>
    <col min="1" max="1" width="7.625" style="2" customWidth="1"/>
    <col min="2" max="2" width="26.125" style="2" customWidth="1"/>
    <col min="3" max="3" width="6.875" style="344" customWidth="1"/>
    <col min="4" max="4" width="5.75390625" style="344" customWidth="1"/>
    <col min="5" max="5" width="6.875" style="344" customWidth="1"/>
    <col min="6" max="8" width="6.625" style="344" customWidth="1"/>
    <col min="9" max="10" width="5.875" style="344" customWidth="1"/>
    <col min="11" max="11" width="4.875" style="344" customWidth="1"/>
    <col min="12" max="12" width="5.625" style="344" customWidth="1"/>
    <col min="13" max="13" width="5.875" style="344" customWidth="1"/>
    <col min="14" max="14" width="5.625" style="344" customWidth="1"/>
    <col min="15" max="15" width="6.00390625" style="344" customWidth="1"/>
    <col min="16" max="16" width="6.00390625" style="347" customWidth="1"/>
    <col min="17" max="17" width="5.25390625" style="344" customWidth="1"/>
    <col min="18" max="18" width="7.25390625" style="346" customWidth="1"/>
    <col min="19" max="19" width="9.125" style="344" customWidth="1"/>
    <col min="20" max="20" width="8.375" style="344" customWidth="1"/>
    <col min="21" max="16384" width="9.125" style="344" customWidth="1"/>
  </cols>
  <sheetData>
    <row r="1" spans="4:17" ht="12.75">
      <c r="D1" s="1" t="s">
        <v>229</v>
      </c>
      <c r="N1" s="2" t="s">
        <v>230</v>
      </c>
      <c r="P1" s="345"/>
      <c r="Q1" s="2"/>
    </row>
    <row r="2" spans="4:17" ht="12.75">
      <c r="D2" s="1"/>
      <c r="E2" s="344" t="s">
        <v>231</v>
      </c>
      <c r="N2" s="2" t="s">
        <v>544</v>
      </c>
      <c r="P2" s="345"/>
      <c r="Q2" s="2"/>
    </row>
    <row r="3" spans="2:17" ht="13.5" thickBot="1">
      <c r="B3" s="6" t="s">
        <v>232</v>
      </c>
      <c r="C3" s="1" t="s">
        <v>233</v>
      </c>
      <c r="P3" s="345"/>
      <c r="Q3" s="2"/>
    </row>
    <row r="4" spans="1:21" ht="12.75" thickBot="1">
      <c r="A4" s="64" t="s">
        <v>234</v>
      </c>
      <c r="B4" s="64" t="s">
        <v>4</v>
      </c>
      <c r="C4" s="348"/>
      <c r="D4" s="283"/>
      <c r="E4" s="283"/>
      <c r="F4" s="214"/>
      <c r="G4" s="214"/>
      <c r="H4" s="283"/>
      <c r="I4" s="214" t="s">
        <v>235</v>
      </c>
      <c r="J4" s="283"/>
      <c r="K4" s="283"/>
      <c r="L4" s="283"/>
      <c r="M4" s="283"/>
      <c r="N4" s="283"/>
      <c r="O4" s="283"/>
      <c r="P4" s="349"/>
      <c r="Q4" s="350"/>
      <c r="R4" s="351"/>
      <c r="S4" s="104"/>
      <c r="T4" s="104"/>
      <c r="U4" s="104"/>
    </row>
    <row r="5" spans="1:21" s="2" customFormat="1" ht="11.25">
      <c r="A5" s="75" t="s">
        <v>236</v>
      </c>
      <c r="B5" s="75"/>
      <c r="C5" s="75" t="s">
        <v>237</v>
      </c>
      <c r="D5" s="75" t="s">
        <v>238</v>
      </c>
      <c r="E5" s="75" t="s">
        <v>239</v>
      </c>
      <c r="F5" s="14" t="s">
        <v>240</v>
      </c>
      <c r="G5" s="75" t="s">
        <v>241</v>
      </c>
      <c r="H5" s="352" t="s">
        <v>210</v>
      </c>
      <c r="I5" s="14" t="s">
        <v>242</v>
      </c>
      <c r="J5" s="75" t="s">
        <v>243</v>
      </c>
      <c r="K5" s="14" t="s">
        <v>244</v>
      </c>
      <c r="L5" s="75" t="s">
        <v>245</v>
      </c>
      <c r="M5" s="75" t="s">
        <v>246</v>
      </c>
      <c r="N5" s="352" t="s">
        <v>247</v>
      </c>
      <c r="O5" s="75" t="s">
        <v>248</v>
      </c>
      <c r="P5" s="353" t="s">
        <v>249</v>
      </c>
      <c r="Q5" s="209" t="s">
        <v>250</v>
      </c>
      <c r="R5" s="354" t="s">
        <v>251</v>
      </c>
      <c r="S5" s="35"/>
      <c r="T5" s="35"/>
      <c r="U5" s="35"/>
    </row>
    <row r="6" spans="1:21" s="2" customFormat="1" ht="12" thickBot="1">
      <c r="A6" s="84"/>
      <c r="B6" s="210"/>
      <c r="C6" s="84" t="s">
        <v>252</v>
      </c>
      <c r="D6" s="355" t="s">
        <v>253</v>
      </c>
      <c r="E6" s="210" t="s">
        <v>254</v>
      </c>
      <c r="F6" s="356" t="s">
        <v>255</v>
      </c>
      <c r="G6" s="84" t="s">
        <v>256</v>
      </c>
      <c r="H6" s="357"/>
      <c r="I6" s="356" t="s">
        <v>257</v>
      </c>
      <c r="J6" s="84" t="s">
        <v>258</v>
      </c>
      <c r="K6" s="356" t="s">
        <v>259</v>
      </c>
      <c r="L6" s="84" t="s">
        <v>260</v>
      </c>
      <c r="M6" s="84" t="s">
        <v>261</v>
      </c>
      <c r="N6" s="357" t="s">
        <v>262</v>
      </c>
      <c r="O6" s="84" t="s">
        <v>259</v>
      </c>
      <c r="P6" s="358" t="s">
        <v>263</v>
      </c>
      <c r="Q6" s="210" t="s">
        <v>257</v>
      </c>
      <c r="R6" s="210"/>
      <c r="S6" s="14"/>
      <c r="T6" s="14"/>
      <c r="U6" s="35"/>
    </row>
    <row r="7" spans="1:21" s="366" customFormat="1" ht="12.75" thickBot="1">
      <c r="A7" s="359" t="s">
        <v>264</v>
      </c>
      <c r="B7" s="360" t="s">
        <v>23</v>
      </c>
      <c r="C7" s="361">
        <f aca="true" t="shared" si="0" ref="C7:R7">SUM(C8)</f>
        <v>0</v>
      </c>
      <c r="D7" s="361">
        <f t="shared" si="0"/>
        <v>0</v>
      </c>
      <c r="E7" s="361">
        <f t="shared" si="0"/>
        <v>0</v>
      </c>
      <c r="F7" s="362">
        <f t="shared" si="0"/>
        <v>0</v>
      </c>
      <c r="G7" s="361">
        <f t="shared" si="0"/>
        <v>0</v>
      </c>
      <c r="H7" s="363">
        <f t="shared" si="0"/>
        <v>0</v>
      </c>
      <c r="I7" s="364">
        <f t="shared" si="0"/>
        <v>0</v>
      </c>
      <c r="J7" s="361">
        <f t="shared" si="0"/>
        <v>0</v>
      </c>
      <c r="K7" s="362">
        <f t="shared" si="0"/>
        <v>0</v>
      </c>
      <c r="L7" s="361">
        <f t="shared" si="0"/>
        <v>0</v>
      </c>
      <c r="M7" s="361">
        <f t="shared" si="0"/>
        <v>0</v>
      </c>
      <c r="N7" s="363">
        <f t="shared" si="0"/>
        <v>0</v>
      </c>
      <c r="O7" s="361">
        <f t="shared" si="0"/>
        <v>0</v>
      </c>
      <c r="P7" s="365">
        <f t="shared" si="0"/>
        <v>0</v>
      </c>
      <c r="Q7" s="361">
        <f t="shared" si="0"/>
        <v>0</v>
      </c>
      <c r="R7" s="361">
        <f t="shared" si="0"/>
        <v>0</v>
      </c>
      <c r="S7" s="218"/>
      <c r="T7" s="218"/>
      <c r="U7" s="218"/>
    </row>
    <row r="8" spans="1:21" s="375" customFormat="1" ht="12">
      <c r="A8" s="367" t="s">
        <v>265</v>
      </c>
      <c r="B8" s="368" t="s">
        <v>29</v>
      </c>
      <c r="C8" s="369">
        <f aca="true" t="shared" si="1" ref="C8:R8">SUM(C9:C9)</f>
        <v>0</v>
      </c>
      <c r="D8" s="369">
        <f t="shared" si="1"/>
        <v>0</v>
      </c>
      <c r="E8" s="369">
        <f t="shared" si="1"/>
        <v>0</v>
      </c>
      <c r="F8" s="370">
        <f t="shared" si="1"/>
        <v>0</v>
      </c>
      <c r="G8" s="369">
        <f t="shared" si="1"/>
        <v>0</v>
      </c>
      <c r="H8" s="371">
        <f t="shared" si="1"/>
        <v>0</v>
      </c>
      <c r="I8" s="369">
        <f t="shared" si="1"/>
        <v>0</v>
      </c>
      <c r="J8" s="369">
        <f t="shared" si="1"/>
        <v>0</v>
      </c>
      <c r="K8" s="369">
        <f t="shared" si="1"/>
        <v>0</v>
      </c>
      <c r="L8" s="369">
        <f t="shared" si="1"/>
        <v>0</v>
      </c>
      <c r="M8" s="369">
        <f t="shared" si="1"/>
        <v>0</v>
      </c>
      <c r="N8" s="371">
        <f t="shared" si="1"/>
        <v>0</v>
      </c>
      <c r="O8" s="369">
        <f t="shared" si="1"/>
        <v>0</v>
      </c>
      <c r="P8" s="372">
        <f t="shared" si="1"/>
        <v>0</v>
      </c>
      <c r="Q8" s="369">
        <f t="shared" si="1"/>
        <v>0</v>
      </c>
      <c r="R8" s="369">
        <f t="shared" si="1"/>
        <v>0</v>
      </c>
      <c r="S8" s="373"/>
      <c r="T8" s="373"/>
      <c r="U8" s="374"/>
    </row>
    <row r="9" spans="1:21" ht="12.75" thickBot="1">
      <c r="A9" s="376"/>
      <c r="B9" s="209" t="s">
        <v>266</v>
      </c>
      <c r="C9" s="377"/>
      <c r="D9" s="378"/>
      <c r="E9" s="377"/>
      <c r="F9" s="378"/>
      <c r="G9" s="377"/>
      <c r="H9" s="352">
        <v>0</v>
      </c>
      <c r="I9" s="378"/>
      <c r="J9" s="377"/>
      <c r="K9" s="378"/>
      <c r="L9" s="377"/>
      <c r="M9" s="377"/>
      <c r="N9" s="138"/>
      <c r="O9" s="377"/>
      <c r="P9" s="379"/>
      <c r="Q9" s="377"/>
      <c r="R9" s="380">
        <f>SUM(C9:Q9)</f>
        <v>0</v>
      </c>
      <c r="S9" s="381"/>
      <c r="T9" s="381"/>
      <c r="U9" s="218"/>
    </row>
    <row r="10" spans="1:21" s="366" customFormat="1" ht="12.75" thickBot="1">
      <c r="A10" s="382" t="s">
        <v>267</v>
      </c>
      <c r="B10" s="360" t="s">
        <v>268</v>
      </c>
      <c r="C10" s="383">
        <f aca="true" t="shared" si="2" ref="C10:R10">SUM(C11)</f>
        <v>0</v>
      </c>
      <c r="D10" s="383">
        <f t="shared" si="2"/>
        <v>0</v>
      </c>
      <c r="E10" s="383">
        <f t="shared" si="2"/>
        <v>0</v>
      </c>
      <c r="F10" s="384">
        <f t="shared" si="2"/>
        <v>0</v>
      </c>
      <c r="G10" s="383">
        <f t="shared" si="2"/>
        <v>0</v>
      </c>
      <c r="H10" s="385">
        <f t="shared" si="2"/>
        <v>6030</v>
      </c>
      <c r="I10" s="386">
        <f t="shared" si="2"/>
        <v>0</v>
      </c>
      <c r="J10" s="383">
        <f t="shared" si="2"/>
        <v>0</v>
      </c>
      <c r="K10" s="384">
        <f t="shared" si="2"/>
        <v>0</v>
      </c>
      <c r="L10" s="383">
        <f t="shared" si="2"/>
        <v>0</v>
      </c>
      <c r="M10" s="383">
        <f t="shared" si="2"/>
        <v>0</v>
      </c>
      <c r="N10" s="385">
        <f t="shared" si="2"/>
        <v>0</v>
      </c>
      <c r="O10" s="383">
        <f t="shared" si="2"/>
        <v>0</v>
      </c>
      <c r="P10" s="387">
        <f t="shared" si="2"/>
        <v>0</v>
      </c>
      <c r="Q10" s="383">
        <f t="shared" si="2"/>
        <v>0</v>
      </c>
      <c r="R10" s="383">
        <f t="shared" si="2"/>
        <v>6030</v>
      </c>
      <c r="S10" s="218"/>
      <c r="T10" s="218"/>
      <c r="U10" s="218"/>
    </row>
    <row r="11" spans="1:21" s="375" customFormat="1" ht="12">
      <c r="A11" s="367" t="s">
        <v>269</v>
      </c>
      <c r="B11" s="368" t="s">
        <v>48</v>
      </c>
      <c r="C11" s="369">
        <f aca="true" t="shared" si="3" ref="C11:R11">SUM(C12:C12)</f>
        <v>0</v>
      </c>
      <c r="D11" s="369">
        <f t="shared" si="3"/>
        <v>0</v>
      </c>
      <c r="E11" s="369">
        <f t="shared" si="3"/>
        <v>0</v>
      </c>
      <c r="F11" s="370">
        <f t="shared" si="3"/>
        <v>0</v>
      </c>
      <c r="G11" s="369">
        <f t="shared" si="3"/>
        <v>0</v>
      </c>
      <c r="H11" s="371">
        <f t="shared" si="3"/>
        <v>6030</v>
      </c>
      <c r="I11" s="369">
        <f t="shared" si="3"/>
        <v>0</v>
      </c>
      <c r="J11" s="369">
        <f t="shared" si="3"/>
        <v>0</v>
      </c>
      <c r="K11" s="369">
        <f t="shared" si="3"/>
        <v>0</v>
      </c>
      <c r="L11" s="369">
        <f t="shared" si="3"/>
        <v>0</v>
      </c>
      <c r="M11" s="369">
        <f t="shared" si="3"/>
        <v>0</v>
      </c>
      <c r="N11" s="371">
        <f t="shared" si="3"/>
        <v>0</v>
      </c>
      <c r="O11" s="369">
        <f t="shared" si="3"/>
        <v>0</v>
      </c>
      <c r="P11" s="372">
        <f t="shared" si="3"/>
        <v>0</v>
      </c>
      <c r="Q11" s="369">
        <f t="shared" si="3"/>
        <v>0</v>
      </c>
      <c r="R11" s="369">
        <f t="shared" si="3"/>
        <v>6030</v>
      </c>
      <c r="S11" s="373"/>
      <c r="T11" s="373"/>
      <c r="U11" s="374"/>
    </row>
    <row r="12" spans="1:21" ht="12.75" thickBot="1">
      <c r="A12" s="376"/>
      <c r="B12" s="209" t="s">
        <v>270</v>
      </c>
      <c r="C12" s="377"/>
      <c r="D12" s="138"/>
      <c r="E12" s="377"/>
      <c r="F12" s="378"/>
      <c r="G12" s="377"/>
      <c r="H12" s="352">
        <v>6030</v>
      </c>
      <c r="I12" s="378"/>
      <c r="J12" s="377"/>
      <c r="K12" s="378"/>
      <c r="L12" s="377"/>
      <c r="M12" s="377"/>
      <c r="N12" s="138"/>
      <c r="O12" s="377"/>
      <c r="P12" s="379"/>
      <c r="Q12" s="377"/>
      <c r="R12" s="380">
        <f>SUM(C12:Q12)</f>
        <v>6030</v>
      </c>
      <c r="S12" s="381"/>
      <c r="T12" s="381"/>
      <c r="U12" s="218"/>
    </row>
    <row r="13" spans="1:21" s="366" customFormat="1" ht="12.75" thickBot="1">
      <c r="A13" s="382" t="s">
        <v>272</v>
      </c>
      <c r="B13" s="389" t="s">
        <v>273</v>
      </c>
      <c r="C13" s="383">
        <f>SUM(C14)</f>
        <v>300</v>
      </c>
      <c r="D13" s="384">
        <f aca="true" t="shared" si="4" ref="D13:R14">SUM(D14)</f>
        <v>0</v>
      </c>
      <c r="E13" s="383">
        <f t="shared" si="4"/>
        <v>0</v>
      </c>
      <c r="F13" s="384">
        <f t="shared" si="4"/>
        <v>0</v>
      </c>
      <c r="G13" s="383">
        <f t="shared" si="4"/>
        <v>0</v>
      </c>
      <c r="H13" s="385">
        <f t="shared" si="4"/>
        <v>0</v>
      </c>
      <c r="I13" s="384">
        <f t="shared" si="4"/>
        <v>0</v>
      </c>
      <c r="J13" s="383">
        <f t="shared" si="4"/>
        <v>0</v>
      </c>
      <c r="K13" s="384">
        <f t="shared" si="4"/>
        <v>0</v>
      </c>
      <c r="L13" s="383">
        <f t="shared" si="4"/>
        <v>0</v>
      </c>
      <c r="M13" s="383">
        <f t="shared" si="4"/>
        <v>0</v>
      </c>
      <c r="N13" s="385">
        <f t="shared" si="4"/>
        <v>0</v>
      </c>
      <c r="O13" s="383">
        <f t="shared" si="4"/>
        <v>0</v>
      </c>
      <c r="P13" s="387">
        <f t="shared" si="4"/>
        <v>0</v>
      </c>
      <c r="Q13" s="383">
        <f t="shared" si="4"/>
        <v>0</v>
      </c>
      <c r="R13" s="385">
        <f t="shared" si="4"/>
        <v>300</v>
      </c>
      <c r="S13" s="218"/>
      <c r="T13" s="218"/>
      <c r="U13" s="218"/>
    </row>
    <row r="14" spans="1:21" s="375" customFormat="1" ht="12">
      <c r="A14" s="390">
        <v>75412</v>
      </c>
      <c r="B14" s="368" t="s">
        <v>62</v>
      </c>
      <c r="C14" s="391">
        <f>SUM(C15)</f>
        <v>300</v>
      </c>
      <c r="D14" s="369">
        <f aca="true" t="shared" si="5" ref="D14:R14">SUM(D15)</f>
        <v>0</v>
      </c>
      <c r="E14" s="391">
        <f t="shared" si="5"/>
        <v>0</v>
      </c>
      <c r="F14" s="370">
        <f t="shared" si="5"/>
        <v>0</v>
      </c>
      <c r="G14" s="369">
        <f t="shared" si="5"/>
        <v>0</v>
      </c>
      <c r="H14" s="391">
        <f t="shared" si="5"/>
        <v>0</v>
      </c>
      <c r="I14" s="369">
        <f t="shared" si="5"/>
        <v>0</v>
      </c>
      <c r="J14" s="391">
        <f t="shared" si="5"/>
        <v>0</v>
      </c>
      <c r="K14" s="369">
        <f t="shared" si="5"/>
        <v>0</v>
      </c>
      <c r="L14" s="369">
        <f t="shared" si="5"/>
        <v>0</v>
      </c>
      <c r="M14" s="369">
        <f t="shared" si="5"/>
        <v>0</v>
      </c>
      <c r="N14" s="391">
        <f t="shared" si="4"/>
        <v>0</v>
      </c>
      <c r="O14" s="369">
        <f t="shared" si="4"/>
        <v>0</v>
      </c>
      <c r="P14" s="372">
        <f t="shared" si="4"/>
        <v>0</v>
      </c>
      <c r="Q14" s="391">
        <f t="shared" si="4"/>
        <v>0</v>
      </c>
      <c r="R14" s="369">
        <f t="shared" si="5"/>
        <v>300</v>
      </c>
      <c r="S14" s="373"/>
      <c r="T14" s="373"/>
      <c r="U14" s="374"/>
    </row>
    <row r="15" spans="1:21" ht="12.75" thickBot="1">
      <c r="A15" s="392"/>
      <c r="B15" s="210" t="s">
        <v>270</v>
      </c>
      <c r="C15" s="378">
        <v>300</v>
      </c>
      <c r="D15" s="388"/>
      <c r="E15" s="378"/>
      <c r="F15" s="228"/>
      <c r="G15" s="377"/>
      <c r="H15" s="378"/>
      <c r="I15" s="388"/>
      <c r="J15" s="378"/>
      <c r="K15" s="388"/>
      <c r="L15" s="388"/>
      <c r="M15" s="377"/>
      <c r="N15" s="378"/>
      <c r="O15" s="388"/>
      <c r="P15" s="393">
        <v>0</v>
      </c>
      <c r="Q15" s="378"/>
      <c r="R15" s="394">
        <f>SUM(C15:Q15)</f>
        <v>300</v>
      </c>
      <c r="S15" s="381"/>
      <c r="T15" s="381"/>
      <c r="U15" s="218"/>
    </row>
    <row r="16" spans="1:21" s="366" customFormat="1" ht="12.75" thickBot="1">
      <c r="A16" s="382" t="s">
        <v>274</v>
      </c>
      <c r="B16" s="395" t="s">
        <v>275</v>
      </c>
      <c r="C16" s="383">
        <f>SUM(C17+C19)</f>
        <v>0</v>
      </c>
      <c r="D16" s="383">
        <f aca="true" t="shared" si="6" ref="D16:R16">SUM(D17+D19)</f>
        <v>0</v>
      </c>
      <c r="E16" s="383">
        <f t="shared" si="6"/>
        <v>0</v>
      </c>
      <c r="F16" s="383">
        <f t="shared" si="6"/>
        <v>0</v>
      </c>
      <c r="G16" s="383">
        <f t="shared" si="6"/>
        <v>0</v>
      </c>
      <c r="H16" s="383">
        <f t="shared" si="6"/>
        <v>300</v>
      </c>
      <c r="I16" s="383">
        <f t="shared" si="6"/>
        <v>0</v>
      </c>
      <c r="J16" s="383">
        <f t="shared" si="6"/>
        <v>0</v>
      </c>
      <c r="K16" s="383">
        <f t="shared" si="6"/>
        <v>0</v>
      </c>
      <c r="L16" s="383">
        <f t="shared" si="6"/>
        <v>0</v>
      </c>
      <c r="M16" s="383">
        <f t="shared" si="6"/>
        <v>0</v>
      </c>
      <c r="N16" s="383">
        <f t="shared" si="6"/>
        <v>0</v>
      </c>
      <c r="O16" s="383">
        <f t="shared" si="6"/>
        <v>900</v>
      </c>
      <c r="P16" s="383">
        <f t="shared" si="6"/>
        <v>0</v>
      </c>
      <c r="Q16" s="383">
        <f t="shared" si="6"/>
        <v>0</v>
      </c>
      <c r="R16" s="383">
        <f t="shared" si="6"/>
        <v>1200</v>
      </c>
      <c r="S16" s="218"/>
      <c r="T16" s="218"/>
      <c r="U16" s="218"/>
    </row>
    <row r="17" spans="1:21" s="375" customFormat="1" ht="12">
      <c r="A17" s="396" t="s">
        <v>276</v>
      </c>
      <c r="B17" s="397" t="s">
        <v>277</v>
      </c>
      <c r="C17" s="398">
        <f aca="true" t="shared" si="7" ref="C17:R17">SUM(C18)</f>
        <v>0</v>
      </c>
      <c r="D17" s="399">
        <f t="shared" si="7"/>
        <v>0</v>
      </c>
      <c r="E17" s="399">
        <f t="shared" si="7"/>
        <v>0</v>
      </c>
      <c r="F17" s="398">
        <f t="shared" si="7"/>
        <v>0</v>
      </c>
      <c r="G17" s="399">
        <f t="shared" si="7"/>
        <v>0</v>
      </c>
      <c r="H17" s="400">
        <f t="shared" si="7"/>
        <v>300</v>
      </c>
      <c r="I17" s="401">
        <f t="shared" si="7"/>
        <v>0</v>
      </c>
      <c r="J17" s="399">
        <f t="shared" si="7"/>
        <v>0</v>
      </c>
      <c r="K17" s="398">
        <f t="shared" si="7"/>
        <v>0</v>
      </c>
      <c r="L17" s="399">
        <f t="shared" si="7"/>
        <v>0</v>
      </c>
      <c r="M17" s="399">
        <f t="shared" si="7"/>
        <v>0</v>
      </c>
      <c r="N17" s="400">
        <f t="shared" si="7"/>
        <v>0</v>
      </c>
      <c r="O17" s="399">
        <f t="shared" si="7"/>
        <v>0</v>
      </c>
      <c r="P17" s="402">
        <f t="shared" si="7"/>
        <v>0</v>
      </c>
      <c r="Q17" s="399">
        <f t="shared" si="7"/>
        <v>0</v>
      </c>
      <c r="R17" s="399">
        <f t="shared" si="7"/>
        <v>300</v>
      </c>
      <c r="S17" s="373"/>
      <c r="T17" s="373"/>
      <c r="U17" s="374"/>
    </row>
    <row r="18" spans="1:21" ht="12">
      <c r="A18" s="376"/>
      <c r="B18" s="209" t="s">
        <v>270</v>
      </c>
      <c r="C18" s="378"/>
      <c r="D18" s="377"/>
      <c r="E18" s="377"/>
      <c r="F18" s="378"/>
      <c r="G18" s="377"/>
      <c r="H18" s="138">
        <v>300</v>
      </c>
      <c r="I18" s="227"/>
      <c r="J18" s="377"/>
      <c r="K18" s="378"/>
      <c r="L18" s="377"/>
      <c r="M18" s="377"/>
      <c r="N18" s="138"/>
      <c r="O18" s="377"/>
      <c r="P18" s="379"/>
      <c r="Q18" s="377"/>
      <c r="R18" s="380">
        <f>SUM(C18:Q18)</f>
        <v>300</v>
      </c>
      <c r="S18" s="381"/>
      <c r="T18" s="381"/>
      <c r="U18" s="218"/>
    </row>
    <row r="19" spans="1:21" s="375" customFormat="1" ht="12">
      <c r="A19" s="396" t="s">
        <v>278</v>
      </c>
      <c r="B19" s="397" t="s">
        <v>279</v>
      </c>
      <c r="C19" s="398">
        <f aca="true" t="shared" si="8" ref="C19:R19">SUM(C20)</f>
        <v>0</v>
      </c>
      <c r="D19" s="399">
        <f t="shared" si="8"/>
        <v>0</v>
      </c>
      <c r="E19" s="399">
        <f t="shared" si="8"/>
        <v>0</v>
      </c>
      <c r="F19" s="398">
        <f t="shared" si="8"/>
        <v>0</v>
      </c>
      <c r="G19" s="399">
        <f t="shared" si="8"/>
        <v>0</v>
      </c>
      <c r="H19" s="400">
        <f t="shared" si="8"/>
        <v>0</v>
      </c>
      <c r="I19" s="401">
        <f t="shared" si="8"/>
        <v>0</v>
      </c>
      <c r="J19" s="399">
        <f t="shared" si="8"/>
        <v>0</v>
      </c>
      <c r="K19" s="398">
        <f t="shared" si="8"/>
        <v>0</v>
      </c>
      <c r="L19" s="399">
        <f t="shared" si="8"/>
        <v>0</v>
      </c>
      <c r="M19" s="399">
        <f t="shared" si="8"/>
        <v>0</v>
      </c>
      <c r="N19" s="400">
        <f t="shared" si="8"/>
        <v>0</v>
      </c>
      <c r="O19" s="399">
        <f t="shared" si="8"/>
        <v>900</v>
      </c>
      <c r="P19" s="402">
        <f t="shared" si="8"/>
        <v>0</v>
      </c>
      <c r="Q19" s="399">
        <f t="shared" si="8"/>
        <v>0</v>
      </c>
      <c r="R19" s="399">
        <f t="shared" si="8"/>
        <v>900</v>
      </c>
      <c r="S19" s="373"/>
      <c r="T19" s="373"/>
      <c r="U19" s="374"/>
    </row>
    <row r="20" spans="1:21" ht="12.75" thickBot="1">
      <c r="A20" s="376"/>
      <c r="B20" s="209" t="s">
        <v>270</v>
      </c>
      <c r="C20" s="378"/>
      <c r="D20" s="377"/>
      <c r="E20" s="377"/>
      <c r="F20" s="378"/>
      <c r="G20" s="377"/>
      <c r="H20" s="138"/>
      <c r="I20" s="227"/>
      <c r="J20" s="377"/>
      <c r="K20" s="378"/>
      <c r="L20" s="377"/>
      <c r="M20" s="377"/>
      <c r="N20" s="138"/>
      <c r="O20" s="377">
        <v>900</v>
      </c>
      <c r="P20" s="379"/>
      <c r="Q20" s="377"/>
      <c r="R20" s="380">
        <f>SUM(C20:Q20)</f>
        <v>900</v>
      </c>
      <c r="S20" s="381"/>
      <c r="T20" s="381"/>
      <c r="U20" s="218"/>
    </row>
    <row r="21" spans="1:21" s="366" customFormat="1" ht="12.75" thickBot="1">
      <c r="A21" s="382" t="s">
        <v>280</v>
      </c>
      <c r="B21" s="360" t="s">
        <v>281</v>
      </c>
      <c r="C21" s="383">
        <f aca="true" t="shared" si="9" ref="C21:R21">SUM(C22+C28)</f>
        <v>810</v>
      </c>
      <c r="D21" s="383">
        <f t="shared" si="9"/>
        <v>6430</v>
      </c>
      <c r="E21" s="383">
        <f t="shared" si="9"/>
        <v>2520</v>
      </c>
      <c r="F21" s="384">
        <f t="shared" si="9"/>
        <v>1230</v>
      </c>
      <c r="G21" s="383">
        <f t="shared" si="9"/>
        <v>1390</v>
      </c>
      <c r="H21" s="385">
        <f t="shared" si="9"/>
        <v>2660</v>
      </c>
      <c r="I21" s="386">
        <f t="shared" si="9"/>
        <v>6100</v>
      </c>
      <c r="J21" s="383">
        <f t="shared" si="9"/>
        <v>4580</v>
      </c>
      <c r="K21" s="384">
        <f t="shared" si="9"/>
        <v>1170</v>
      </c>
      <c r="L21" s="383">
        <f t="shared" si="9"/>
        <v>1400</v>
      </c>
      <c r="M21" s="383">
        <f t="shared" si="9"/>
        <v>1010</v>
      </c>
      <c r="N21" s="385">
        <f t="shared" si="9"/>
        <v>3500</v>
      </c>
      <c r="O21" s="383">
        <f t="shared" si="9"/>
        <v>32470</v>
      </c>
      <c r="P21" s="387">
        <f t="shared" si="9"/>
        <v>4997</v>
      </c>
      <c r="Q21" s="383">
        <f t="shared" si="9"/>
        <v>1870</v>
      </c>
      <c r="R21" s="383">
        <f t="shared" si="9"/>
        <v>72137</v>
      </c>
      <c r="S21" s="218"/>
      <c r="T21" s="218"/>
      <c r="U21" s="218"/>
    </row>
    <row r="22" spans="1:21" s="375" customFormat="1" ht="12">
      <c r="A22" s="396" t="s">
        <v>282</v>
      </c>
      <c r="B22" s="397" t="s">
        <v>283</v>
      </c>
      <c r="C22" s="399">
        <f>SUM(C23:C27)</f>
        <v>610</v>
      </c>
      <c r="D22" s="399">
        <f aca="true" t="shared" si="10" ref="D22:R22">SUM(D23:D27)</f>
        <v>6430</v>
      </c>
      <c r="E22" s="399">
        <f t="shared" si="10"/>
        <v>2320</v>
      </c>
      <c r="F22" s="401">
        <f t="shared" si="10"/>
        <v>1030</v>
      </c>
      <c r="G22" s="399">
        <f t="shared" si="10"/>
        <v>1190</v>
      </c>
      <c r="H22" s="400">
        <f t="shared" si="10"/>
        <v>1190</v>
      </c>
      <c r="I22" s="399">
        <f t="shared" si="10"/>
        <v>6100</v>
      </c>
      <c r="J22" s="399">
        <f t="shared" si="10"/>
        <v>4580</v>
      </c>
      <c r="K22" s="399">
        <f t="shared" si="10"/>
        <v>1170</v>
      </c>
      <c r="L22" s="399">
        <f t="shared" si="10"/>
        <v>1400</v>
      </c>
      <c r="M22" s="399">
        <f t="shared" si="10"/>
        <v>1010</v>
      </c>
      <c r="N22" s="400">
        <f t="shared" si="10"/>
        <v>3500</v>
      </c>
      <c r="O22" s="399">
        <f t="shared" si="10"/>
        <v>31440</v>
      </c>
      <c r="P22" s="402">
        <f t="shared" si="10"/>
        <v>4797</v>
      </c>
      <c r="Q22" s="369">
        <f t="shared" si="10"/>
        <v>1670</v>
      </c>
      <c r="R22" s="369">
        <f t="shared" si="10"/>
        <v>68437</v>
      </c>
      <c r="S22" s="373"/>
      <c r="T22" s="373"/>
      <c r="U22" s="374"/>
    </row>
    <row r="23" spans="1:21" ht="12">
      <c r="A23" s="376"/>
      <c r="B23" s="209" t="s">
        <v>284</v>
      </c>
      <c r="C23" s="377"/>
      <c r="D23" s="377"/>
      <c r="E23" s="377"/>
      <c r="F23" s="378">
        <v>100</v>
      </c>
      <c r="G23" s="377"/>
      <c r="H23" s="138"/>
      <c r="I23" s="227">
        <v>106</v>
      </c>
      <c r="J23" s="377"/>
      <c r="K23" s="378"/>
      <c r="L23" s="377"/>
      <c r="M23" s="377"/>
      <c r="N23" s="138">
        <v>104</v>
      </c>
      <c r="O23" s="377">
        <v>580</v>
      </c>
      <c r="P23" s="379"/>
      <c r="Q23" s="377"/>
      <c r="R23" s="380">
        <f>SUM(C23:Q23)</f>
        <v>890</v>
      </c>
      <c r="S23" s="381"/>
      <c r="T23" s="381"/>
      <c r="U23" s="218"/>
    </row>
    <row r="24" spans="1:21" ht="12">
      <c r="A24" s="376"/>
      <c r="B24" s="209" t="s">
        <v>270</v>
      </c>
      <c r="C24" s="378">
        <v>610</v>
      </c>
      <c r="D24" s="377">
        <v>5030</v>
      </c>
      <c r="E24" s="377">
        <v>1520</v>
      </c>
      <c r="F24" s="378">
        <v>290</v>
      </c>
      <c r="G24" s="377">
        <v>800</v>
      </c>
      <c r="H24" s="138">
        <v>540</v>
      </c>
      <c r="I24" s="227">
        <v>3500</v>
      </c>
      <c r="J24" s="377">
        <v>2380</v>
      </c>
      <c r="K24" s="378">
        <v>520</v>
      </c>
      <c r="L24" s="377">
        <v>240</v>
      </c>
      <c r="M24" s="377">
        <v>1010</v>
      </c>
      <c r="N24" s="138">
        <v>1934</v>
      </c>
      <c r="O24" s="377">
        <v>8740</v>
      </c>
      <c r="P24" s="379">
        <v>2917</v>
      </c>
      <c r="Q24" s="377">
        <v>800</v>
      </c>
      <c r="R24" s="380">
        <f>SUM(C24:Q24)</f>
        <v>30831</v>
      </c>
      <c r="S24" s="381"/>
      <c r="T24" s="381"/>
      <c r="U24" s="218"/>
    </row>
    <row r="25" spans="1:21" ht="12">
      <c r="A25" s="376"/>
      <c r="B25" s="209" t="s">
        <v>285</v>
      </c>
      <c r="C25" s="378"/>
      <c r="D25" s="377">
        <v>800</v>
      </c>
      <c r="E25" s="377">
        <v>800</v>
      </c>
      <c r="F25" s="378">
        <v>70</v>
      </c>
      <c r="G25" s="377"/>
      <c r="H25" s="138">
        <v>100</v>
      </c>
      <c r="I25" s="227">
        <v>1200</v>
      </c>
      <c r="J25" s="377">
        <v>700</v>
      </c>
      <c r="K25" s="378">
        <v>650</v>
      </c>
      <c r="L25" s="377">
        <v>740</v>
      </c>
      <c r="M25" s="377"/>
      <c r="N25" s="138">
        <v>740</v>
      </c>
      <c r="O25" s="377">
        <v>5000</v>
      </c>
      <c r="P25" s="379">
        <v>1360</v>
      </c>
      <c r="Q25" s="377">
        <v>870</v>
      </c>
      <c r="R25" s="380">
        <f>SUM(C25:Q25)</f>
        <v>13030</v>
      </c>
      <c r="S25" s="381"/>
      <c r="T25" s="381"/>
      <c r="U25" s="218"/>
    </row>
    <row r="26" spans="1:21" ht="12">
      <c r="A26" s="376"/>
      <c r="B26" s="209" t="s">
        <v>271</v>
      </c>
      <c r="C26" s="378"/>
      <c r="D26" s="377"/>
      <c r="E26" s="377"/>
      <c r="F26" s="378"/>
      <c r="G26" s="377">
        <v>390</v>
      </c>
      <c r="H26" s="138"/>
      <c r="I26" s="227">
        <v>700</v>
      </c>
      <c r="J26" s="377"/>
      <c r="K26" s="378"/>
      <c r="L26" s="377">
        <v>150</v>
      </c>
      <c r="M26" s="377"/>
      <c r="N26" s="138"/>
      <c r="O26" s="377">
        <v>2020</v>
      </c>
      <c r="P26" s="379">
        <v>270</v>
      </c>
      <c r="Q26" s="377"/>
      <c r="R26" s="380">
        <f>SUM(C26:Q26)</f>
        <v>3530</v>
      </c>
      <c r="S26" s="381"/>
      <c r="T26" s="381"/>
      <c r="U26" s="218"/>
    </row>
    <row r="27" spans="1:21" ht="12">
      <c r="A27" s="376"/>
      <c r="B27" s="209" t="s">
        <v>266</v>
      </c>
      <c r="C27" s="378"/>
      <c r="D27" s="377">
        <v>600</v>
      </c>
      <c r="E27" s="377"/>
      <c r="F27" s="378">
        <v>570</v>
      </c>
      <c r="G27" s="377"/>
      <c r="H27" s="138">
        <v>550</v>
      </c>
      <c r="I27" s="227">
        <v>594</v>
      </c>
      <c r="J27" s="377">
        <v>1500</v>
      </c>
      <c r="K27" s="378"/>
      <c r="L27" s="377">
        <v>270</v>
      </c>
      <c r="M27" s="377" t="s">
        <v>286</v>
      </c>
      <c r="N27" s="138">
        <v>722</v>
      </c>
      <c r="O27" s="377">
        <v>15100</v>
      </c>
      <c r="P27" s="379">
        <v>250</v>
      </c>
      <c r="Q27" s="377"/>
      <c r="R27" s="380">
        <f>SUM(C27:Q27)</f>
        <v>20156</v>
      </c>
      <c r="S27" s="381"/>
      <c r="T27" s="381"/>
      <c r="U27" s="218"/>
    </row>
    <row r="28" spans="1:21" s="375" customFormat="1" ht="12">
      <c r="A28" s="396" t="s">
        <v>287</v>
      </c>
      <c r="B28" s="397" t="s">
        <v>29</v>
      </c>
      <c r="C28" s="399">
        <f aca="true" t="shared" si="11" ref="C28:R28">SUM(C29:C29)</f>
        <v>200</v>
      </c>
      <c r="D28" s="399">
        <f t="shared" si="11"/>
        <v>0</v>
      </c>
      <c r="E28" s="399">
        <f t="shared" si="11"/>
        <v>200</v>
      </c>
      <c r="F28" s="399">
        <f t="shared" si="11"/>
        <v>200</v>
      </c>
      <c r="G28" s="399">
        <f t="shared" si="11"/>
        <v>200</v>
      </c>
      <c r="H28" s="399">
        <f t="shared" si="11"/>
        <v>1470</v>
      </c>
      <c r="I28" s="399">
        <f t="shared" si="11"/>
        <v>0</v>
      </c>
      <c r="J28" s="399">
        <f t="shared" si="11"/>
        <v>0</v>
      </c>
      <c r="K28" s="399">
        <f t="shared" si="11"/>
        <v>0</v>
      </c>
      <c r="L28" s="399">
        <f t="shared" si="11"/>
        <v>0</v>
      </c>
      <c r="M28" s="399">
        <f t="shared" si="11"/>
        <v>0</v>
      </c>
      <c r="N28" s="399">
        <f t="shared" si="11"/>
        <v>0</v>
      </c>
      <c r="O28" s="399">
        <f t="shared" si="11"/>
        <v>1030</v>
      </c>
      <c r="P28" s="399">
        <f t="shared" si="11"/>
        <v>200</v>
      </c>
      <c r="Q28" s="399">
        <f t="shared" si="11"/>
        <v>200</v>
      </c>
      <c r="R28" s="399">
        <f t="shared" si="11"/>
        <v>3700</v>
      </c>
      <c r="S28" s="373"/>
      <c r="T28" s="373"/>
      <c r="U28" s="374"/>
    </row>
    <row r="29" spans="1:21" s="375" customFormat="1" ht="12.75" thickBot="1">
      <c r="A29" s="403"/>
      <c r="B29" s="209" t="s">
        <v>270</v>
      </c>
      <c r="C29" s="377">
        <v>200</v>
      </c>
      <c r="D29" s="377"/>
      <c r="E29" s="377">
        <v>200</v>
      </c>
      <c r="F29" s="378">
        <v>200</v>
      </c>
      <c r="G29" s="377">
        <v>200</v>
      </c>
      <c r="H29" s="138">
        <v>1470</v>
      </c>
      <c r="I29" s="407"/>
      <c r="J29" s="404"/>
      <c r="K29" s="405"/>
      <c r="L29" s="404"/>
      <c r="M29" s="404"/>
      <c r="N29" s="406"/>
      <c r="O29" s="377">
        <v>1030</v>
      </c>
      <c r="P29" s="408">
        <v>200</v>
      </c>
      <c r="Q29" s="404">
        <v>200</v>
      </c>
      <c r="R29" s="404">
        <f>SUM(C29:Q29)</f>
        <v>3700</v>
      </c>
      <c r="S29" s="373"/>
      <c r="T29" s="373"/>
      <c r="U29" s="374"/>
    </row>
    <row r="30" spans="1:21" s="366" customFormat="1" ht="12.75" thickBot="1">
      <c r="A30" s="382" t="s">
        <v>288</v>
      </c>
      <c r="B30" s="360" t="s">
        <v>93</v>
      </c>
      <c r="C30" s="383">
        <f>SUM(C31+C34)</f>
        <v>1000</v>
      </c>
      <c r="D30" s="383">
        <f aca="true" t="shared" si="12" ref="D30:R30">SUM(D31+D34)</f>
        <v>0</v>
      </c>
      <c r="E30" s="383">
        <f t="shared" si="12"/>
        <v>0</v>
      </c>
      <c r="F30" s="386">
        <f t="shared" si="12"/>
        <v>2300</v>
      </c>
      <c r="G30" s="383">
        <f t="shared" si="12"/>
        <v>0</v>
      </c>
      <c r="H30" s="385">
        <f t="shared" si="12"/>
        <v>2000</v>
      </c>
      <c r="I30" s="383">
        <f t="shared" si="12"/>
        <v>0</v>
      </c>
      <c r="J30" s="383">
        <f t="shared" si="12"/>
        <v>0</v>
      </c>
      <c r="K30" s="383">
        <f t="shared" si="12"/>
        <v>0</v>
      </c>
      <c r="L30" s="383">
        <f t="shared" si="12"/>
        <v>0</v>
      </c>
      <c r="M30" s="383">
        <f t="shared" si="12"/>
        <v>0</v>
      </c>
      <c r="N30" s="385">
        <f t="shared" si="12"/>
        <v>0</v>
      </c>
      <c r="O30" s="383">
        <f t="shared" si="12"/>
        <v>410</v>
      </c>
      <c r="P30" s="387">
        <f t="shared" si="12"/>
        <v>803</v>
      </c>
      <c r="Q30" s="383">
        <f t="shared" si="12"/>
        <v>0</v>
      </c>
      <c r="R30" s="383">
        <f t="shared" si="12"/>
        <v>6513</v>
      </c>
      <c r="S30" s="218"/>
      <c r="T30" s="218"/>
      <c r="U30" s="218"/>
    </row>
    <row r="31" spans="1:21" s="375" customFormat="1" ht="12">
      <c r="A31" s="396" t="s">
        <v>289</v>
      </c>
      <c r="B31" s="397" t="s">
        <v>290</v>
      </c>
      <c r="C31" s="399">
        <f>SUM(C32:C33)</f>
        <v>500</v>
      </c>
      <c r="D31" s="399">
        <f aca="true" t="shared" si="13" ref="D31:R31">SUM(D32:D33)</f>
        <v>0</v>
      </c>
      <c r="E31" s="399">
        <f t="shared" si="13"/>
        <v>0</v>
      </c>
      <c r="F31" s="399">
        <f t="shared" si="13"/>
        <v>2300</v>
      </c>
      <c r="G31" s="399">
        <f t="shared" si="13"/>
        <v>0</v>
      </c>
      <c r="H31" s="399">
        <f t="shared" si="13"/>
        <v>0</v>
      </c>
      <c r="I31" s="399">
        <f t="shared" si="13"/>
        <v>0</v>
      </c>
      <c r="J31" s="399">
        <f t="shared" si="13"/>
        <v>0</v>
      </c>
      <c r="K31" s="399">
        <f t="shared" si="13"/>
        <v>0</v>
      </c>
      <c r="L31" s="399">
        <f t="shared" si="13"/>
        <v>0</v>
      </c>
      <c r="M31" s="399">
        <f t="shared" si="13"/>
        <v>0</v>
      </c>
      <c r="N31" s="399">
        <f t="shared" si="13"/>
        <v>0</v>
      </c>
      <c r="O31" s="399">
        <f t="shared" si="13"/>
        <v>0</v>
      </c>
      <c r="P31" s="399">
        <f t="shared" si="13"/>
        <v>0</v>
      </c>
      <c r="Q31" s="401">
        <f t="shared" si="13"/>
        <v>0</v>
      </c>
      <c r="R31" s="369">
        <f t="shared" si="13"/>
        <v>2800</v>
      </c>
      <c r="S31" s="373"/>
      <c r="T31" s="373"/>
      <c r="U31" s="374"/>
    </row>
    <row r="32" spans="1:21" ht="12">
      <c r="A32" s="376"/>
      <c r="B32" s="209" t="s">
        <v>270</v>
      </c>
      <c r="C32" s="377">
        <v>500</v>
      </c>
      <c r="D32" s="377"/>
      <c r="E32" s="377"/>
      <c r="F32" s="378">
        <v>1700</v>
      </c>
      <c r="G32" s="377"/>
      <c r="H32" s="138"/>
      <c r="I32" s="227"/>
      <c r="J32" s="377"/>
      <c r="K32" s="378"/>
      <c r="L32" s="377"/>
      <c r="M32" s="377"/>
      <c r="N32" s="138"/>
      <c r="O32" s="377"/>
      <c r="P32" s="379"/>
      <c r="Q32" s="227"/>
      <c r="R32" s="377">
        <f>SUM(C32:Q32)</f>
        <v>2200</v>
      </c>
      <c r="S32" s="381"/>
      <c r="T32" s="381"/>
      <c r="U32" s="218"/>
    </row>
    <row r="33" spans="1:21" ht="12">
      <c r="A33" s="376"/>
      <c r="B33" s="209" t="s">
        <v>266</v>
      </c>
      <c r="C33" s="377"/>
      <c r="D33" s="377"/>
      <c r="E33" s="377"/>
      <c r="F33" s="378">
        <v>600</v>
      </c>
      <c r="G33" s="377"/>
      <c r="H33" s="138"/>
      <c r="I33" s="227"/>
      <c r="J33" s="377"/>
      <c r="K33" s="378"/>
      <c r="L33" s="377"/>
      <c r="M33" s="377"/>
      <c r="N33" s="138"/>
      <c r="O33" s="377"/>
      <c r="P33" s="379"/>
      <c r="Q33" s="227"/>
      <c r="R33" s="480">
        <f>SUM(C33:Q33)</f>
        <v>600</v>
      </c>
      <c r="S33" s="381"/>
      <c r="T33" s="381"/>
      <c r="U33" s="218"/>
    </row>
    <row r="34" spans="1:21" s="375" customFormat="1" ht="12">
      <c r="A34" s="396" t="s">
        <v>291</v>
      </c>
      <c r="B34" s="397" t="s">
        <v>292</v>
      </c>
      <c r="C34" s="399">
        <f>SUM(C35:C36)</f>
        <v>500</v>
      </c>
      <c r="D34" s="399">
        <f aca="true" t="shared" si="14" ref="D34:R34">SUM(D35:D36)</f>
        <v>0</v>
      </c>
      <c r="E34" s="399">
        <f t="shared" si="14"/>
        <v>0</v>
      </c>
      <c r="F34" s="399">
        <f t="shared" si="14"/>
        <v>0</v>
      </c>
      <c r="G34" s="399">
        <f t="shared" si="14"/>
        <v>0</v>
      </c>
      <c r="H34" s="399">
        <f t="shared" si="14"/>
        <v>2000</v>
      </c>
      <c r="I34" s="399">
        <f t="shared" si="14"/>
        <v>0</v>
      </c>
      <c r="J34" s="399">
        <f t="shared" si="14"/>
        <v>0</v>
      </c>
      <c r="K34" s="399">
        <f t="shared" si="14"/>
        <v>0</v>
      </c>
      <c r="L34" s="399">
        <f t="shared" si="14"/>
        <v>0</v>
      </c>
      <c r="M34" s="399">
        <f t="shared" si="14"/>
        <v>0</v>
      </c>
      <c r="N34" s="399">
        <f t="shared" si="14"/>
        <v>0</v>
      </c>
      <c r="O34" s="399">
        <f t="shared" si="14"/>
        <v>410</v>
      </c>
      <c r="P34" s="399">
        <f t="shared" si="14"/>
        <v>803</v>
      </c>
      <c r="Q34" s="401">
        <f t="shared" si="14"/>
        <v>0</v>
      </c>
      <c r="R34" s="399">
        <f t="shared" si="14"/>
        <v>3713</v>
      </c>
      <c r="S34" s="373"/>
      <c r="T34" s="373"/>
      <c r="U34" s="374"/>
    </row>
    <row r="35" spans="1:21" ht="12">
      <c r="A35" s="376"/>
      <c r="B35" s="209" t="s">
        <v>270</v>
      </c>
      <c r="C35" s="377">
        <v>500</v>
      </c>
      <c r="D35" s="377"/>
      <c r="E35" s="377"/>
      <c r="F35" s="378"/>
      <c r="G35" s="377"/>
      <c r="H35" s="138">
        <v>1305</v>
      </c>
      <c r="I35" s="227"/>
      <c r="J35" s="377"/>
      <c r="K35" s="378"/>
      <c r="L35" s="377"/>
      <c r="M35" s="377"/>
      <c r="N35" s="138"/>
      <c r="O35" s="377">
        <v>410</v>
      </c>
      <c r="P35" s="379">
        <v>803</v>
      </c>
      <c r="Q35" s="227"/>
      <c r="R35" s="377">
        <f>SUM(C35:Q35)</f>
        <v>3018</v>
      </c>
      <c r="S35" s="381"/>
      <c r="T35" s="381"/>
      <c r="U35" s="218"/>
    </row>
    <row r="36" spans="1:21" ht="12.75" thickBot="1">
      <c r="A36" s="376"/>
      <c r="B36" s="209" t="s">
        <v>266</v>
      </c>
      <c r="C36" s="377"/>
      <c r="D36" s="377"/>
      <c r="E36" s="377"/>
      <c r="F36" s="378"/>
      <c r="G36" s="377"/>
      <c r="H36" s="138">
        <v>695</v>
      </c>
      <c r="I36" s="227"/>
      <c r="J36" s="377"/>
      <c r="K36" s="378"/>
      <c r="L36" s="377"/>
      <c r="M36" s="377"/>
      <c r="N36" s="138"/>
      <c r="O36" s="377"/>
      <c r="P36" s="379"/>
      <c r="Q36" s="227"/>
      <c r="R36" s="388">
        <f>SUM(C36:Q36)</f>
        <v>695</v>
      </c>
      <c r="S36" s="381"/>
      <c r="T36" s="381"/>
      <c r="U36" s="218"/>
    </row>
    <row r="37" spans="1:21" ht="12.75" thickBot="1">
      <c r="A37" s="409"/>
      <c r="B37" s="410" t="s">
        <v>6</v>
      </c>
      <c r="C37" s="383">
        <f aca="true" t="shared" si="15" ref="C37:R37">SUM(C7+C10+C13+C16+C21+C30)</f>
        <v>2110</v>
      </c>
      <c r="D37" s="383">
        <f t="shared" si="15"/>
        <v>6430</v>
      </c>
      <c r="E37" s="383">
        <f t="shared" si="15"/>
        <v>2520</v>
      </c>
      <c r="F37" s="386">
        <f t="shared" si="15"/>
        <v>3530</v>
      </c>
      <c r="G37" s="383">
        <f t="shared" si="15"/>
        <v>1390</v>
      </c>
      <c r="H37" s="385">
        <f t="shared" si="15"/>
        <v>10990</v>
      </c>
      <c r="I37" s="383">
        <f t="shared" si="15"/>
        <v>6100</v>
      </c>
      <c r="J37" s="383">
        <f t="shared" si="15"/>
        <v>4580</v>
      </c>
      <c r="K37" s="383">
        <f t="shared" si="15"/>
        <v>1170</v>
      </c>
      <c r="L37" s="383">
        <f t="shared" si="15"/>
        <v>1400</v>
      </c>
      <c r="M37" s="383">
        <f t="shared" si="15"/>
        <v>1010</v>
      </c>
      <c r="N37" s="385">
        <f t="shared" si="15"/>
        <v>3500</v>
      </c>
      <c r="O37" s="383">
        <f t="shared" si="15"/>
        <v>33780</v>
      </c>
      <c r="P37" s="387">
        <f t="shared" si="15"/>
        <v>5800</v>
      </c>
      <c r="Q37" s="386">
        <f t="shared" si="15"/>
        <v>1870</v>
      </c>
      <c r="R37" s="481">
        <f t="shared" si="15"/>
        <v>86180</v>
      </c>
      <c r="T37" s="381">
        <f>SUM(C37:Q37)</f>
        <v>86180</v>
      </c>
      <c r="U37" s="218"/>
    </row>
    <row r="38" spans="1:21" ht="12">
      <c r="A38" s="35"/>
      <c r="B38" s="416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482"/>
      <c r="Q38" s="255"/>
      <c r="R38" s="255"/>
      <c r="T38" s="381"/>
      <c r="U38" s="218"/>
    </row>
    <row r="39" spans="1:21" ht="12">
      <c r="A39" s="35"/>
      <c r="B39" s="416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482"/>
      <c r="Q39" s="255"/>
      <c r="R39" s="255"/>
      <c r="T39" s="381"/>
      <c r="U39" s="218"/>
    </row>
    <row r="40" spans="1:21" ht="12.75">
      <c r="A40" s="35"/>
      <c r="B40" s="35"/>
      <c r="C40" s="104"/>
      <c r="D40" s="104"/>
      <c r="E40" s="104"/>
      <c r="F40" s="104"/>
      <c r="G40" s="104"/>
      <c r="H40" s="104"/>
      <c r="I40" s="104"/>
      <c r="J40" s="104"/>
      <c r="K40" s="104"/>
      <c r="L40" s="57"/>
      <c r="M40" s="57"/>
      <c r="N40" s="256" t="s">
        <v>185</v>
      </c>
      <c r="O40" s="57"/>
      <c r="P40" s="411"/>
      <c r="Q40" s="57"/>
      <c r="R40" s="412"/>
      <c r="S40" s="104"/>
      <c r="T40" s="104"/>
      <c r="U40" s="104"/>
    </row>
    <row r="41" spans="3:21" ht="12.75">
      <c r="C41" s="104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256" t="s">
        <v>186</v>
      </c>
      <c r="O41" s="381"/>
      <c r="P41" s="413"/>
      <c r="Q41" s="381"/>
      <c r="R41" s="207"/>
      <c r="S41" s="381"/>
      <c r="T41" s="381"/>
      <c r="U41" s="218"/>
    </row>
    <row r="42" spans="3:21" ht="12.75"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256"/>
      <c r="O42" s="381"/>
      <c r="P42" s="413"/>
      <c r="Q42" s="381"/>
      <c r="R42" s="207"/>
      <c r="S42" s="381"/>
      <c r="T42" s="381"/>
      <c r="U42" s="218"/>
    </row>
    <row r="43" spans="14:21" ht="12.75">
      <c r="N43" s="9" t="s">
        <v>187</v>
      </c>
      <c r="S43" s="104"/>
      <c r="T43" s="104"/>
      <c r="U43" s="104"/>
    </row>
    <row r="44" spans="1:21" ht="12">
      <c r="A44" s="35"/>
      <c r="B44" s="414"/>
      <c r="C44" s="109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57"/>
      <c r="O44" s="104"/>
      <c r="P44" s="415"/>
      <c r="Q44" s="104"/>
      <c r="R44" s="412"/>
      <c r="S44" s="104"/>
      <c r="T44" s="104"/>
      <c r="U44" s="104"/>
    </row>
    <row r="45" spans="1:21" ht="12">
      <c r="A45" s="35"/>
      <c r="B45" s="35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57"/>
      <c r="O45" s="104"/>
      <c r="P45" s="415"/>
      <c r="Q45" s="104"/>
      <c r="R45" s="412"/>
      <c r="S45" s="104"/>
      <c r="T45" s="104"/>
      <c r="U45" s="104"/>
    </row>
    <row r="46" spans="1:21" ht="12">
      <c r="A46" s="416"/>
      <c r="B46" s="416"/>
      <c r="C46" s="104"/>
      <c r="D46" s="104"/>
      <c r="E46" s="104"/>
      <c r="F46" s="109"/>
      <c r="G46" s="109"/>
      <c r="H46" s="104"/>
      <c r="I46" s="104"/>
      <c r="J46" s="104"/>
      <c r="K46" s="104"/>
      <c r="L46" s="104"/>
      <c r="M46" s="104"/>
      <c r="N46" s="104"/>
      <c r="O46" s="104"/>
      <c r="P46" s="415"/>
      <c r="Q46" s="104"/>
      <c r="R46" s="412"/>
      <c r="S46" s="381"/>
      <c r="T46" s="381"/>
      <c r="U46" s="104"/>
    </row>
    <row r="47" spans="1:21" ht="12">
      <c r="A47" s="416"/>
      <c r="B47" s="416"/>
      <c r="C47" s="109"/>
      <c r="D47" s="109"/>
      <c r="E47" s="11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417"/>
      <c r="Q47" s="109"/>
      <c r="R47" s="418"/>
      <c r="S47" s="104"/>
      <c r="T47" s="104"/>
      <c r="U47" s="104"/>
    </row>
    <row r="48" spans="1:21" ht="12">
      <c r="A48" s="14"/>
      <c r="B48" s="35"/>
      <c r="C48" s="116"/>
      <c r="D48" s="116"/>
      <c r="E48" s="104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417"/>
      <c r="Q48" s="109"/>
      <c r="R48" s="418"/>
      <c r="S48" s="104"/>
      <c r="T48" s="104"/>
      <c r="U48" s="104"/>
    </row>
    <row r="49" spans="1:21" ht="12">
      <c r="A49" s="419"/>
      <c r="B49" s="414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420"/>
      <c r="Q49" s="116"/>
      <c r="R49" s="418"/>
      <c r="U49" s="104"/>
    </row>
    <row r="50" spans="1:21" ht="12">
      <c r="A50" s="421"/>
      <c r="B50" s="422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4"/>
      <c r="Q50" s="423"/>
      <c r="R50" s="425"/>
      <c r="U50" s="104"/>
    </row>
    <row r="51" spans="1:21" ht="12">
      <c r="A51" s="14"/>
      <c r="B51" s="35"/>
      <c r="C51" s="57"/>
      <c r="D51" s="57"/>
      <c r="E51" s="57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415"/>
      <c r="Q51" s="104"/>
      <c r="R51" s="412"/>
      <c r="U51" s="104"/>
    </row>
    <row r="52" spans="1:21" ht="12">
      <c r="A52" s="426"/>
      <c r="B52" s="414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427"/>
      <c r="Q52" s="218"/>
      <c r="R52" s="218"/>
      <c r="U52" s="104"/>
    </row>
    <row r="53" spans="1:21" ht="12">
      <c r="A53" s="428"/>
      <c r="B53" s="42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429"/>
      <c r="Q53" s="373"/>
      <c r="R53" s="373"/>
      <c r="U53" s="104"/>
    </row>
    <row r="54" spans="1:21" ht="12">
      <c r="A54" s="430"/>
      <c r="B54" s="35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413"/>
      <c r="Q54" s="381"/>
      <c r="R54" s="99"/>
      <c r="U54" s="104"/>
    </row>
    <row r="55" spans="1:21" ht="12">
      <c r="A55" s="426"/>
      <c r="B55" s="414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427"/>
      <c r="Q55" s="218"/>
      <c r="R55" s="218"/>
      <c r="U55" s="104"/>
    </row>
    <row r="56" spans="1:21" ht="12">
      <c r="A56" s="430"/>
      <c r="B56" s="35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413"/>
      <c r="Q56" s="381"/>
      <c r="R56" s="381"/>
      <c r="U56" s="104"/>
    </row>
    <row r="57" spans="1:21" ht="12">
      <c r="A57" s="430"/>
      <c r="B57" s="35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413"/>
      <c r="Q57" s="381"/>
      <c r="R57" s="99"/>
      <c r="U57" s="104"/>
    </row>
    <row r="58" spans="1:21" ht="12">
      <c r="A58" s="426"/>
      <c r="B58" s="414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427"/>
      <c r="Q58" s="218"/>
      <c r="R58" s="218"/>
      <c r="U58" s="104"/>
    </row>
    <row r="59" spans="1:21" ht="12">
      <c r="A59" s="428"/>
      <c r="B59" s="422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429"/>
      <c r="Q59" s="373"/>
      <c r="R59" s="373"/>
      <c r="U59" s="104"/>
    </row>
    <row r="60" spans="1:21" ht="12">
      <c r="A60" s="430"/>
      <c r="B60" s="35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413"/>
      <c r="Q60" s="381"/>
      <c r="R60" s="99"/>
      <c r="U60" s="104"/>
    </row>
    <row r="61" spans="1:21" ht="12">
      <c r="A61" s="430"/>
      <c r="B61" s="35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413"/>
      <c r="Q61" s="381"/>
      <c r="R61" s="99"/>
      <c r="U61" s="104"/>
    </row>
    <row r="62" spans="1:21" ht="12">
      <c r="A62" s="430"/>
      <c r="B62" s="35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413"/>
      <c r="Q62" s="381"/>
      <c r="R62" s="381"/>
      <c r="U62" s="104"/>
    </row>
    <row r="63" spans="1:21" ht="12">
      <c r="A63" s="430"/>
      <c r="B63" s="35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413"/>
      <c r="Q63" s="381"/>
      <c r="R63" s="99"/>
      <c r="U63" s="104"/>
    </row>
    <row r="64" spans="1:21" ht="12">
      <c r="A64" s="426"/>
      <c r="B64" s="414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427"/>
      <c r="Q64" s="218"/>
      <c r="R64" s="218"/>
      <c r="U64" s="104"/>
    </row>
    <row r="65" spans="1:21" ht="12">
      <c r="A65" s="428"/>
      <c r="B65" s="422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429"/>
      <c r="Q65" s="373"/>
      <c r="R65" s="373"/>
      <c r="U65" s="104"/>
    </row>
    <row r="66" spans="1:21" ht="12">
      <c r="A66" s="430"/>
      <c r="B66" s="35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413"/>
      <c r="Q66" s="381"/>
      <c r="R66" s="99"/>
      <c r="U66" s="104"/>
    </row>
    <row r="67" spans="1:21" ht="12">
      <c r="A67" s="430"/>
      <c r="B67" s="35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413"/>
      <c r="Q67" s="381"/>
      <c r="R67" s="99"/>
      <c r="U67" s="104"/>
    </row>
    <row r="68" spans="1:21" ht="12">
      <c r="A68" s="430"/>
      <c r="B68" s="35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413"/>
      <c r="Q68" s="381"/>
      <c r="R68" s="99"/>
      <c r="U68" s="104"/>
    </row>
    <row r="69" spans="1:21" ht="12">
      <c r="A69" s="426"/>
      <c r="B69" s="414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427"/>
      <c r="Q69" s="218"/>
      <c r="R69" s="218"/>
      <c r="U69" s="104"/>
    </row>
    <row r="70" spans="1:21" ht="12">
      <c r="A70" s="428"/>
      <c r="B70" s="42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429"/>
      <c r="Q70" s="373"/>
      <c r="R70" s="373"/>
      <c r="U70" s="104"/>
    </row>
    <row r="71" spans="1:21" ht="12">
      <c r="A71" s="430"/>
      <c r="B71" s="35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413"/>
      <c r="Q71" s="381"/>
      <c r="R71" s="99"/>
      <c r="U71" s="104"/>
    </row>
    <row r="72" spans="1:21" ht="12">
      <c r="A72" s="35"/>
      <c r="B72" s="416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427"/>
      <c r="Q72" s="218"/>
      <c r="R72" s="218"/>
      <c r="U72" s="104"/>
    </row>
    <row r="73" ht="12">
      <c r="U73" s="104"/>
    </row>
    <row r="74" spans="1:21" ht="12">
      <c r="A74" s="35"/>
      <c r="B74" s="35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415"/>
      <c r="Q74" s="104"/>
      <c r="R74" s="412"/>
      <c r="U74" s="104"/>
    </row>
    <row r="75" spans="3:21" ht="12">
      <c r="C75" s="104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413"/>
      <c r="Q75" s="381"/>
      <c r="R75" s="207"/>
      <c r="U75" s="104"/>
    </row>
    <row r="76" ht="12">
      <c r="U76" s="104"/>
    </row>
    <row r="77" ht="12">
      <c r="U77" s="104"/>
    </row>
    <row r="78" ht="12">
      <c r="U78" s="104"/>
    </row>
    <row r="79" ht="12">
      <c r="U79" s="104"/>
    </row>
    <row r="80" ht="12">
      <c r="U80" s="104"/>
    </row>
    <row r="81" ht="12">
      <c r="U81" s="104"/>
    </row>
    <row r="82" ht="12">
      <c r="U82" s="104"/>
    </row>
    <row r="83" ht="12">
      <c r="U83" s="104"/>
    </row>
    <row r="84" ht="12">
      <c r="U84" s="104"/>
    </row>
    <row r="85" ht="12">
      <c r="U85" s="104"/>
    </row>
    <row r="86" ht="12">
      <c r="U86" s="104"/>
    </row>
    <row r="87" ht="12">
      <c r="U87" s="104"/>
    </row>
    <row r="88" ht="12">
      <c r="U88" s="104"/>
    </row>
    <row r="89" ht="12">
      <c r="U89" s="104"/>
    </row>
    <row r="90" ht="12">
      <c r="U90" s="104"/>
    </row>
    <row r="91" ht="12">
      <c r="U91" s="104"/>
    </row>
    <row r="92" ht="12">
      <c r="U92" s="104"/>
    </row>
    <row r="93" ht="12">
      <c r="U93" s="104"/>
    </row>
    <row r="94" ht="12">
      <c r="U94" s="104"/>
    </row>
    <row r="95" ht="12">
      <c r="U95" s="104"/>
    </row>
    <row r="96" ht="12">
      <c r="U96" s="104"/>
    </row>
    <row r="97" ht="12">
      <c r="U97" s="104"/>
    </row>
    <row r="98" ht="12">
      <c r="U98" s="104"/>
    </row>
    <row r="99" ht="12">
      <c r="U99" s="104"/>
    </row>
    <row r="100" ht="12">
      <c r="U100" s="104"/>
    </row>
    <row r="101" ht="12">
      <c r="U101" s="104"/>
    </row>
    <row r="102" ht="12">
      <c r="U102" s="104"/>
    </row>
    <row r="103" ht="12">
      <c r="U103" s="104"/>
    </row>
    <row r="104" ht="12">
      <c r="U104" s="104"/>
    </row>
    <row r="105" ht="12">
      <c r="U105" s="104"/>
    </row>
    <row r="106" ht="12">
      <c r="U106" s="104"/>
    </row>
    <row r="107" ht="12">
      <c r="U107" s="104"/>
    </row>
    <row r="108" ht="12">
      <c r="U108" s="104"/>
    </row>
    <row r="109" ht="12">
      <c r="U109" s="104"/>
    </row>
    <row r="110" ht="12">
      <c r="U110" s="104"/>
    </row>
    <row r="111" ht="12">
      <c r="U111" s="104"/>
    </row>
    <row r="112" ht="12">
      <c r="U112" s="104"/>
    </row>
    <row r="113" ht="12">
      <c r="U113" s="104"/>
    </row>
    <row r="114" ht="12">
      <c r="U114" s="104"/>
    </row>
    <row r="115" spans="20:21" ht="12">
      <c r="T115" s="104"/>
      <c r="U115" s="104"/>
    </row>
    <row r="116" spans="20:21" ht="12">
      <c r="T116" s="104"/>
      <c r="U116" s="104"/>
    </row>
    <row r="117" spans="20:21" ht="12">
      <c r="T117" s="104"/>
      <c r="U117" s="104"/>
    </row>
    <row r="118" spans="20:21" ht="12">
      <c r="T118" s="104"/>
      <c r="U118" s="104"/>
    </row>
    <row r="119" spans="20:21" ht="12">
      <c r="T119" s="104"/>
      <c r="U119" s="104"/>
    </row>
    <row r="120" spans="20:21" ht="12">
      <c r="T120" s="104"/>
      <c r="U120" s="104"/>
    </row>
    <row r="121" spans="20:21" ht="12">
      <c r="T121" s="104"/>
      <c r="U121" s="104"/>
    </row>
    <row r="122" spans="20:21" ht="12">
      <c r="T122" s="104"/>
      <c r="U122" s="104"/>
    </row>
    <row r="123" spans="20:21" ht="12">
      <c r="T123" s="104"/>
      <c r="U123" s="104"/>
    </row>
    <row r="124" spans="20:21" ht="12">
      <c r="T124" s="104"/>
      <c r="U124" s="104"/>
    </row>
    <row r="125" spans="20:21" ht="12">
      <c r="T125" s="104"/>
      <c r="U125" s="104"/>
    </row>
    <row r="126" spans="20:21" ht="12">
      <c r="T126" s="104"/>
      <c r="U126" s="104"/>
    </row>
    <row r="127" spans="20:21" ht="12">
      <c r="T127" s="104"/>
      <c r="U127" s="104"/>
    </row>
    <row r="128" spans="20:21" ht="12">
      <c r="T128" s="104"/>
      <c r="U128" s="104"/>
    </row>
    <row r="129" spans="20:21" ht="12">
      <c r="T129" s="104"/>
      <c r="U129" s="104"/>
    </row>
    <row r="130" spans="20:21" ht="12">
      <c r="T130" s="104"/>
      <c r="U130" s="104"/>
    </row>
    <row r="131" spans="20:21" ht="12">
      <c r="T131" s="104"/>
      <c r="U131" s="104"/>
    </row>
    <row r="132" spans="20:21" ht="12">
      <c r="T132" s="104"/>
      <c r="U132" s="104"/>
    </row>
    <row r="133" spans="20:21" ht="12">
      <c r="T133" s="104"/>
      <c r="U133" s="104"/>
    </row>
    <row r="134" spans="20:21" ht="12">
      <c r="T134" s="104"/>
      <c r="U134" s="104"/>
    </row>
    <row r="135" spans="20:21" ht="12">
      <c r="T135" s="104"/>
      <c r="U135" s="104"/>
    </row>
    <row r="136" spans="20:21" ht="12">
      <c r="T136" s="104"/>
      <c r="U136" s="104"/>
    </row>
    <row r="137" spans="20:21" ht="12">
      <c r="T137" s="104"/>
      <c r="U137" s="104"/>
    </row>
    <row r="138" spans="20:21" ht="12">
      <c r="T138" s="104"/>
      <c r="U138" s="104"/>
    </row>
    <row r="139" spans="20:21" ht="12">
      <c r="T139" s="104"/>
      <c r="U139" s="104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Łucja Wieczorek</cp:lastModifiedBy>
  <cp:lastPrinted>2004-12-02T13:22:25Z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