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75" activeTab="0"/>
  </bookViews>
  <sheets>
    <sheet name="UE 2018" sheetId="1" r:id="rId1"/>
    <sheet name="Arkusz2" sheetId="2" r:id="rId2"/>
    <sheet name="Arkusz3" sheetId="3" r:id="rId3"/>
  </sheets>
  <definedNames>
    <definedName name="_xlnm.Print_Area" localSheetId="0">'UE 2018'!$A$1:$T$47</definedName>
  </definedNames>
  <calcPr fullCalcOnLoad="1"/>
</workbook>
</file>

<file path=xl/sharedStrings.xml><?xml version="1.0" encoding="utf-8"?>
<sst xmlns="http://schemas.openxmlformats.org/spreadsheetml/2006/main" count="88" uniqueCount="71">
  <si>
    <t>Lp</t>
  </si>
  <si>
    <t xml:space="preserve">Projekt </t>
  </si>
  <si>
    <t xml:space="preserve">Kate- goria intr- wen- cji fundu-szy struktural- nych </t>
  </si>
  <si>
    <t>Klasyfi- 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</si>
  <si>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</si>
  <si>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</si>
  <si>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</si>
  <si>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</si>
  <si>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</si>
  <si>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</si>
  <si>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 xml:space="preserve">z tego:                                 </t>
  </si>
  <si>
    <t xml:space="preserve">Środki z budżetu krajowego **    </t>
  </si>
  <si>
    <t>Środki z budżetu UE</t>
  </si>
  <si>
    <t>z tego źródła finansowania:</t>
  </si>
  <si>
    <t xml:space="preserve">z tego żródła finansowania: </t>
  </si>
  <si>
    <t>obligacje</t>
  </si>
  <si>
    <t>pozostałe  **</t>
  </si>
  <si>
    <t>pożyczki i kredyty</t>
  </si>
  <si>
    <t>pozostałe</t>
  </si>
  <si>
    <t>Wydatki majątkowe razem</t>
  </si>
  <si>
    <t>x</t>
  </si>
  <si>
    <t>1.1</t>
  </si>
  <si>
    <t>*</t>
  </si>
  <si>
    <t xml:space="preserve">wydatki obejmują wydatki bieżące i majątkowe </t>
  </si>
  <si>
    <t>**</t>
  </si>
  <si>
    <t>środki wasne JST, współfinansowanie z budżetu państwa oraz inne</t>
  </si>
  <si>
    <t>2.1</t>
  </si>
  <si>
    <t>Wydatki bieżące razem</t>
  </si>
  <si>
    <t>(17+18+19+20)</t>
  </si>
  <si>
    <t>(13+14+15)</t>
  </si>
  <si>
    <t>(12+16)</t>
  </si>
  <si>
    <t>(10+11)</t>
  </si>
  <si>
    <t>(16)</t>
  </si>
  <si>
    <t>(12)</t>
  </si>
  <si>
    <t>(10)</t>
  </si>
  <si>
    <t>(6+7+8)</t>
  </si>
  <si>
    <t>pożyczki na prefin. z budżetu państwa</t>
  </si>
  <si>
    <t>Wydatki nie objęte umową</t>
  </si>
  <si>
    <t>Wydatki ogółem</t>
  </si>
  <si>
    <t>Wydatki na programy finansowane z udziałem środków, o których mowa w art. 5 ust 1 pkt 2 i 3, zał. Nr 6 do uchwały budżetowej - plan na 2018 rok</t>
  </si>
  <si>
    <t>Wydatki na programy i projekty*</t>
  </si>
  <si>
    <t>Program:   WRPO 2014-2020</t>
  </si>
  <si>
    <t xml:space="preserve">Oś priorytetowa 3: Energia             </t>
  </si>
  <si>
    <t>2018 r.</t>
  </si>
  <si>
    <t xml:space="preserve">Oś priorytetowa 8: Edukacja             </t>
  </si>
  <si>
    <t>z tego:                         2018 r.</t>
  </si>
  <si>
    <t>1.2</t>
  </si>
  <si>
    <t>Program:   PROW 2014-2020</t>
  </si>
  <si>
    <t>Priorytet 6: Promowanie włączenia społecznego, zmniejszania ubóstwa oraz rozwoju gospodarczego na obszarach wiejskich</t>
  </si>
  <si>
    <t>Działanie: 8.1. Ograniczenie i zapobieganie przedwczesnemu kończeniu nauki szkolnej oraz wyrównanie dostępu do edukacji przedszkolnej i szkolnej, Poddziałanie 8.1.2. Kształcenie ogólne - projekty konkursowe</t>
  </si>
  <si>
    <t>Działanie: 3.2. Poprawa efektywności energetycznej w sektorze publicznym i mieszkaniowym, Poddziałanie: 3.2.1. Kompleksowa modernizacja nergetyczna budynków użyteczności publicznej</t>
  </si>
  <si>
    <t xml:space="preserve">       z tego:                         2018 r.</t>
  </si>
  <si>
    <t>1.3</t>
  </si>
  <si>
    <t>Nazwa projektu: "Termomodernizacja budynków Szkół Podstawowych w Wilkowicach, Goniembicach i Lipnie"</t>
  </si>
  <si>
    <t>Nazwa projektu: "Przebudowa dróg gminnych - ul. Boczna i ul. Ogrodowa w Wilkowicach"</t>
  </si>
  <si>
    <t>Działanie: 3.3. Wspieranie strategii niskoemisyjnych w tym mobilność miejska, Poddziałanie: 3.3.1. Inwestycje w obszarze transportu miejskiego</t>
  </si>
  <si>
    <t>z tego:                            2018 r.</t>
  </si>
  <si>
    <t xml:space="preserve">Oś priorytetowa 5: Transport             </t>
  </si>
  <si>
    <t>Nazwa projektu: "Nowa szansa dla uczniów z Gminy Lipno"</t>
  </si>
  <si>
    <t>1.4</t>
  </si>
  <si>
    <t>Działanie: 5.1. Infrastruktra drogowa regionu, Poddziałanie: 5.1.2. Wzmocnienie regionalnego układu powiązań drogowych (drogi powiatowe i gminne)</t>
  </si>
  <si>
    <t>Działanie: Wsparcie dla rozwoju lokalnego w ramach inicjatywy LEADER, Poddziałanie 19.2 „Wsparcie na wdrażanie operacji w ramach strategii rozwoju lokalnego kierowanego przez społeczność”</t>
  </si>
  <si>
    <t>RAZEM 2018</t>
  </si>
  <si>
    <t>80101</t>
  </si>
  <si>
    <t>60016</t>
  </si>
  <si>
    <t>60014</t>
  </si>
  <si>
    <t>Nazwa projekty: "Działajmy razem z wiarą w lepsze jutro"</t>
  </si>
  <si>
    <t>Działanie: 7.2. Projekt nr RPWP.07.02.01-30-0020/15 pn.: "Działamy razem w lepsze jutro"</t>
  </si>
  <si>
    <t>Nazwa projektu: "Budowa sieci połączeń dróg dla rowerów w gminie Osieczna, Lipno i Rydzyna w ramach zadania ograniczenie niskiej emisji na terenie Aglomeracji Leszczyńskiej" - projekt partnerski realizowany przez Powiat Leszczyński</t>
  </si>
  <si>
    <t>Nazwa projektu: "Budowa drogi powiatowej łączącej drogę S5 - węzeł Święciechowa z wiaduktem drogowym w ciągu ulicy Wilkowickiej w Lesznie nad linią kolejową Poznań - Wrocław" - projekt partnerski realizowany przez Miasto Leszno</t>
  </si>
  <si>
    <t>Załącznik nr 6 do Uchwały Rady Gminy Lipno nr LII/308/2017 z dnia 28.12.2017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</si>
</sst>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color indexed="10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8.5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51" applyFont="1" applyFill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5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46" fillId="0" borderId="0" xfId="51" applyFont="1" applyAlignment="1">
      <alignment vertical="center"/>
      <protection/>
    </xf>
    <xf numFmtId="0" fontId="2" fillId="0" borderId="0" xfId="51" applyFont="1" applyFill="1" applyAlignment="1">
      <alignment vertical="center" wrapText="1"/>
      <protection/>
    </xf>
    <xf numFmtId="0" fontId="6" fillId="0" borderId="12" xfId="51" applyFont="1" applyFill="1" applyBorder="1" applyAlignment="1" quotePrefix="1">
      <alignment horizontal="center" vertical="center"/>
      <protection/>
    </xf>
    <xf numFmtId="0" fontId="6" fillId="0" borderId="13" xfId="51" applyFont="1" applyFill="1" applyBorder="1" applyAlignment="1" quotePrefix="1">
      <alignment horizontal="center"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9" fillId="33" borderId="16" xfId="51" applyFont="1" applyFill="1" applyBorder="1" applyAlignment="1">
      <alignment vertical="center"/>
      <protection/>
    </xf>
    <xf numFmtId="0" fontId="7" fillId="33" borderId="16" xfId="51" applyFont="1" applyFill="1" applyBorder="1" applyAlignment="1">
      <alignment vertical="center"/>
      <protection/>
    </xf>
    <xf numFmtId="4" fontId="7" fillId="33" borderId="17" xfId="51" applyNumberFormat="1" applyFont="1" applyFill="1" applyBorder="1" applyAlignment="1">
      <alignment horizontal="right" vertical="center"/>
      <protection/>
    </xf>
    <xf numFmtId="4" fontId="7" fillId="33" borderId="18" xfId="51" applyNumberFormat="1" applyFont="1" applyFill="1" applyBorder="1" applyAlignment="1">
      <alignment horizontal="right" vertical="center"/>
      <protection/>
    </xf>
    <xf numFmtId="0" fontId="46" fillId="0" borderId="0" xfId="51" applyFont="1" applyFill="1" applyAlignment="1">
      <alignment vertical="center"/>
      <protection/>
    </xf>
    <xf numFmtId="0" fontId="4" fillId="0" borderId="19" xfId="51" applyFont="1" applyBorder="1" applyAlignment="1">
      <alignment horizontal="left" vertical="center" wrapText="1"/>
      <protection/>
    </xf>
    <xf numFmtId="0" fontId="45" fillId="0" borderId="0" xfId="51" applyFont="1" applyFill="1" applyAlignment="1">
      <alignment vertical="center"/>
      <protection/>
    </xf>
    <xf numFmtId="0" fontId="4" fillId="0" borderId="13" xfId="51" applyFont="1" applyBorder="1" applyAlignment="1">
      <alignment horizontal="left" vertical="center" wrapText="1"/>
      <protection/>
    </xf>
    <xf numFmtId="0" fontId="7" fillId="0" borderId="13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vertical="center"/>
      <protection/>
    </xf>
    <xf numFmtId="4" fontId="7" fillId="0" borderId="20" xfId="51" applyNumberFormat="1" applyFont="1" applyFill="1" applyBorder="1" applyAlignment="1">
      <alignment horizontal="right" vertical="center"/>
      <protection/>
    </xf>
    <xf numFmtId="4" fontId="6" fillId="0" borderId="21" xfId="51" applyNumberFormat="1" applyFont="1" applyFill="1" applyBorder="1" applyAlignment="1">
      <alignment horizontal="right" vertical="center"/>
      <protection/>
    </xf>
    <xf numFmtId="4" fontId="6" fillId="0" borderId="19" xfId="51" applyNumberFormat="1" applyFont="1" applyFill="1" applyBorder="1" applyAlignment="1">
      <alignment horizontal="right" vertical="center"/>
      <protection/>
    </xf>
    <xf numFmtId="4" fontId="6" fillId="0" borderId="22" xfId="51" applyNumberFormat="1" applyFont="1" applyFill="1" applyBorder="1" applyAlignment="1">
      <alignment horizontal="right" vertical="center"/>
      <protection/>
    </xf>
    <xf numFmtId="4" fontId="6" fillId="0" borderId="20" xfId="51" applyNumberFormat="1" applyFont="1" applyFill="1" applyBorder="1" applyAlignment="1">
      <alignment horizontal="right" vertical="center"/>
      <protection/>
    </xf>
    <xf numFmtId="4" fontId="2" fillId="0" borderId="0" xfId="51" applyNumberFormat="1" applyFont="1" applyFill="1" applyAlignment="1">
      <alignment vertical="center"/>
      <protection/>
    </xf>
    <xf numFmtId="0" fontId="6" fillId="0" borderId="13" xfId="51" applyFont="1" applyFill="1" applyBorder="1" applyAlignment="1">
      <alignment horizontal="right" vertical="center"/>
      <protection/>
    </xf>
    <xf numFmtId="4" fontId="7" fillId="0" borderId="23" xfId="51" applyNumberFormat="1" applyFont="1" applyFill="1" applyBorder="1" applyAlignment="1">
      <alignment horizontal="right" vertical="center"/>
      <protection/>
    </xf>
    <xf numFmtId="4" fontId="6" fillId="0" borderId="24" xfId="51" applyNumberFormat="1" applyFont="1" applyFill="1" applyBorder="1" applyAlignment="1">
      <alignment horizontal="right" vertical="center"/>
      <protection/>
    </xf>
    <xf numFmtId="4" fontId="6" fillId="0" borderId="25" xfId="51" applyNumberFormat="1" applyFont="1" applyFill="1" applyBorder="1" applyAlignment="1">
      <alignment horizontal="right" vertical="center"/>
      <protection/>
    </xf>
    <xf numFmtId="4" fontId="6" fillId="0" borderId="14" xfId="51" applyNumberFormat="1" applyFont="1" applyFill="1" applyBorder="1" applyAlignment="1">
      <alignment horizontal="right" vertical="center"/>
      <protection/>
    </xf>
    <xf numFmtId="4" fontId="6" fillId="0" borderId="10" xfId="51" applyNumberFormat="1" applyFont="1" applyFill="1" applyBorder="1" applyAlignment="1">
      <alignment horizontal="right" vertical="center"/>
      <protection/>
    </xf>
    <xf numFmtId="4" fontId="6" fillId="0" borderId="12" xfId="51" applyNumberFormat="1" applyFont="1" applyFill="1" applyBorder="1" applyAlignment="1">
      <alignment horizontal="right" vertical="center"/>
      <protection/>
    </xf>
    <xf numFmtId="4" fontId="6" fillId="0" borderId="13" xfId="51" applyNumberFormat="1" applyFont="1" applyFill="1" applyBorder="1" applyAlignment="1">
      <alignment horizontal="right" vertical="center"/>
      <protection/>
    </xf>
    <xf numFmtId="0" fontId="6" fillId="0" borderId="23" xfId="51" applyFont="1" applyFill="1" applyBorder="1" applyAlignment="1">
      <alignment vertical="center"/>
      <protection/>
    </xf>
    <xf numFmtId="4" fontId="6" fillId="0" borderId="26" xfId="51" applyNumberFormat="1" applyFont="1" applyFill="1" applyBorder="1" applyAlignment="1">
      <alignment vertical="center"/>
      <protection/>
    </xf>
    <xf numFmtId="4" fontId="6" fillId="0" borderId="25" xfId="51" applyNumberFormat="1" applyFont="1" applyFill="1" applyBorder="1" applyAlignment="1">
      <alignment vertical="center"/>
      <protection/>
    </xf>
    <xf numFmtId="4" fontId="6" fillId="0" borderId="27" xfId="51" applyNumberFormat="1" applyFont="1" applyFill="1" applyBorder="1" applyAlignment="1">
      <alignment vertical="center"/>
      <protection/>
    </xf>
    <xf numFmtId="4" fontId="6" fillId="0" borderId="23" xfId="51" applyNumberFormat="1" applyFont="1" applyFill="1" applyBorder="1" applyAlignment="1">
      <alignment vertical="center"/>
      <protection/>
    </xf>
    <xf numFmtId="4" fontId="6" fillId="0" borderId="24" xfId="51" applyNumberFormat="1" applyFont="1" applyFill="1" applyBorder="1" applyAlignment="1">
      <alignment vertical="center"/>
      <protection/>
    </xf>
    <xf numFmtId="4" fontId="46" fillId="0" borderId="0" xfId="51" applyNumberFormat="1" applyFont="1" applyAlignment="1">
      <alignment vertical="center"/>
      <protection/>
    </xf>
    <xf numFmtId="4" fontId="3" fillId="0" borderId="0" xfId="51" applyNumberFormat="1" applyFont="1" applyAlignment="1">
      <alignment vertical="center"/>
      <protection/>
    </xf>
    <xf numFmtId="4" fontId="45" fillId="0" borderId="0" xfId="51" applyNumberFormat="1" applyFont="1" applyAlignment="1">
      <alignment vertical="center"/>
      <protection/>
    </xf>
    <xf numFmtId="0" fontId="6" fillId="0" borderId="28" xfId="51" applyFont="1" applyFill="1" applyBorder="1" applyAlignment="1">
      <alignment vertical="center"/>
      <protection/>
    </xf>
    <xf numFmtId="4" fontId="7" fillId="0" borderId="23" xfId="51" applyNumberFormat="1" applyFont="1" applyFill="1" applyBorder="1" applyAlignment="1">
      <alignment vertical="center"/>
      <protection/>
    </xf>
    <xf numFmtId="4" fontId="7" fillId="0" borderId="10" xfId="51" applyNumberFormat="1" applyFont="1" applyFill="1" applyBorder="1" applyAlignment="1">
      <alignment horizontal="right" vertical="center"/>
      <protection/>
    </xf>
    <xf numFmtId="0" fontId="7" fillId="0" borderId="0" xfId="51" applyFont="1" applyFill="1" applyAlignment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3" fillId="33" borderId="18" xfId="51" applyFont="1" applyFill="1" applyBorder="1" applyAlignment="1">
      <alignment vertical="center"/>
      <protection/>
    </xf>
    <xf numFmtId="0" fontId="2" fillId="33" borderId="29" xfId="51" applyFont="1" applyFill="1" applyBorder="1" applyAlignment="1">
      <alignment vertical="center"/>
      <protection/>
    </xf>
    <xf numFmtId="4" fontId="3" fillId="33" borderId="16" xfId="51" applyNumberFormat="1" applyFont="1" applyFill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4" fontId="4" fillId="0" borderId="0" xfId="51" applyNumberFormat="1" applyFont="1" applyFill="1" applyAlignment="1">
      <alignment vertical="center"/>
      <protection/>
    </xf>
    <xf numFmtId="0" fontId="2" fillId="0" borderId="0" xfId="51" applyFont="1" applyFill="1" applyAlignment="1">
      <alignment horizontal="center" vertical="center"/>
      <protection/>
    </xf>
    <xf numFmtId="49" fontId="6" fillId="0" borderId="13" xfId="51" applyNumberFormat="1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 quotePrefix="1">
      <alignment horizontal="center" vertical="center" wrapText="1"/>
      <protection/>
    </xf>
    <xf numFmtId="0" fontId="6" fillId="0" borderId="0" xfId="51" applyFont="1" applyFill="1" applyAlignment="1">
      <alignment horizontal="center" vertical="center"/>
      <protection/>
    </xf>
    <xf numFmtId="0" fontId="2" fillId="33" borderId="29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left" vertical="top" wrapText="1"/>
    </xf>
    <xf numFmtId="0" fontId="3" fillId="0" borderId="0" xfId="51" applyFont="1" applyFill="1" applyAlignment="1">
      <alignment horizontal="right" vertical="center"/>
      <protection/>
    </xf>
    <xf numFmtId="0" fontId="12" fillId="0" borderId="0" xfId="5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3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1" xfId="51" applyFont="1" applyFill="1" applyBorder="1" applyAlignment="1">
      <alignment horizontal="center" vertical="center" wrapText="1"/>
      <protection/>
    </xf>
    <xf numFmtId="0" fontId="6" fillId="0" borderId="33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34" xfId="51" applyFont="1" applyFill="1" applyBorder="1" applyAlignment="1">
      <alignment horizontal="center" vertical="center" wrapText="1"/>
      <protection/>
    </xf>
    <xf numFmtId="0" fontId="3" fillId="0" borderId="35" xfId="51" applyFont="1" applyFill="1" applyBorder="1" applyAlignment="1">
      <alignment horizontal="center" vertical="center" wrapText="1"/>
      <protection/>
    </xf>
    <xf numFmtId="0" fontId="10" fillId="0" borderId="14" xfId="51" applyFont="1" applyFill="1" applyBorder="1" applyAlignment="1">
      <alignment horizontal="center" vertical="center" wrapText="1"/>
      <protection/>
    </xf>
    <xf numFmtId="0" fontId="10" fillId="0" borderId="36" xfId="51" applyFont="1" applyFill="1" applyBorder="1" applyAlignment="1">
      <alignment horizontal="center" vertical="center" wrapText="1"/>
      <protection/>
    </xf>
    <xf numFmtId="0" fontId="10" fillId="0" borderId="37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7" fillId="33" borderId="18" xfId="51" applyFont="1" applyFill="1" applyBorder="1" applyAlignment="1">
      <alignment horizontal="center" vertical="center"/>
      <protection/>
    </xf>
    <xf numFmtId="0" fontId="7" fillId="33" borderId="39" xfId="5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6" fillId="0" borderId="40" xfId="51" applyFont="1" applyFill="1" applyBorder="1" applyAlignment="1">
      <alignment horizontal="left" vertical="center" wrapText="1"/>
      <protection/>
    </xf>
    <xf numFmtId="0" fontId="6" fillId="0" borderId="41" xfId="51" applyFont="1" applyFill="1" applyBorder="1" applyAlignment="1">
      <alignment horizontal="left" vertical="center" wrapText="1"/>
      <protection/>
    </xf>
    <xf numFmtId="0" fontId="6" fillId="0" borderId="42" xfId="51" applyFont="1" applyFill="1" applyBorder="1" applyAlignment="1">
      <alignment horizontal="left" vertical="center" wrapText="1"/>
      <protection/>
    </xf>
    <xf numFmtId="0" fontId="6" fillId="0" borderId="43" xfId="51" applyFont="1" applyFill="1" applyBorder="1" applyAlignment="1">
      <alignment horizontal="left" vertical="center" wrapText="1"/>
      <protection/>
    </xf>
    <xf numFmtId="0" fontId="6" fillId="0" borderId="0" xfId="51" applyFont="1" applyFill="1" applyBorder="1" applyAlignment="1">
      <alignment horizontal="left" vertical="center" wrapText="1"/>
      <protection/>
    </xf>
    <xf numFmtId="0" fontId="6" fillId="0" borderId="44" xfId="51" applyFont="1" applyFill="1" applyBorder="1" applyAlignment="1">
      <alignment horizontal="left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7" fillId="33" borderId="40" xfId="51" applyFont="1" applyFill="1" applyBorder="1" applyAlignment="1">
      <alignment horizontal="center" vertical="center"/>
      <protection/>
    </xf>
    <xf numFmtId="0" fontId="7" fillId="33" borderId="42" xfId="5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4" fillId="0" borderId="32" xfId="51" applyFont="1" applyFill="1" applyBorder="1" applyAlignment="1">
      <alignment horizontal="center" vertical="center"/>
      <protection/>
    </xf>
    <xf numFmtId="0" fontId="6" fillId="0" borderId="45" xfId="51" applyFont="1" applyFill="1" applyBorder="1" applyAlignment="1">
      <alignment horizontal="left" vertical="center" wrapText="1"/>
      <protection/>
    </xf>
    <xf numFmtId="0" fontId="6" fillId="0" borderId="28" xfId="51" applyFont="1" applyFill="1" applyBorder="1" applyAlignment="1">
      <alignment horizontal="left" vertical="center" wrapText="1"/>
      <protection/>
    </xf>
    <xf numFmtId="0" fontId="6" fillId="0" borderId="27" xfId="51" applyFont="1" applyFill="1" applyBorder="1" applyAlignment="1">
      <alignment horizontal="left" vertical="center" wrapText="1"/>
      <protection/>
    </xf>
    <xf numFmtId="0" fontId="6" fillId="0" borderId="46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60"/>
  <sheetViews>
    <sheetView tabSelected="1" zoomScalePageLayoutView="0" workbookViewId="0" topLeftCell="A1">
      <selection activeCell="J45" sqref="J45"/>
    </sheetView>
  </sheetViews>
  <sheetFormatPr defaultColWidth="8.796875" defaultRowHeight="14.25"/>
  <cols>
    <col min="1" max="1" width="2.09765625" style="11" customWidth="1"/>
    <col min="2" max="2" width="22.09765625" style="11" customWidth="1"/>
    <col min="3" max="3" width="4.69921875" style="11" customWidth="1"/>
    <col min="4" max="4" width="5.59765625" style="66" customWidth="1"/>
    <col min="5" max="5" width="10.59765625" style="11" customWidth="1"/>
    <col min="6" max="6" width="9" style="11" customWidth="1"/>
    <col min="7" max="7" width="10.59765625" style="11" customWidth="1"/>
    <col min="8" max="8" width="11.3984375" style="11" customWidth="1"/>
    <col min="9" max="9" width="9.8984375" style="11" customWidth="1"/>
    <col min="10" max="10" width="8.3984375" style="11" customWidth="1"/>
    <col min="11" max="11" width="10.3984375" style="11" customWidth="1"/>
    <col min="12" max="12" width="9.69921875" style="11" customWidth="1"/>
    <col min="13" max="13" width="6.69921875" style="11" customWidth="1"/>
    <col min="14" max="14" width="4.09765625" style="11" customWidth="1"/>
    <col min="15" max="15" width="10.3984375" style="11" customWidth="1"/>
    <col min="16" max="16" width="10.09765625" style="11" customWidth="1"/>
    <col min="17" max="17" width="7.59765625" style="11" customWidth="1"/>
    <col min="18" max="18" width="7.09765625" style="11" customWidth="1"/>
    <col min="19" max="19" width="4.59765625" style="11" customWidth="1"/>
    <col min="20" max="20" width="10.19921875" style="11" customWidth="1"/>
    <col min="21" max="21" width="9" style="11" customWidth="1"/>
    <col min="22" max="22" width="10.19921875" style="11" bestFit="1" customWidth="1"/>
    <col min="23" max="24" width="10.19921875" style="14" bestFit="1" customWidth="1"/>
    <col min="25" max="25" width="8.8984375" style="14" bestFit="1" customWidth="1"/>
    <col min="26" max="16384" width="9" style="14" customWidth="1"/>
  </cols>
  <sheetData>
    <row r="1" spans="1:23" s="15" customFormat="1" ht="12.75">
      <c r="A1" s="11"/>
      <c r="B1" s="11"/>
      <c r="C1" s="11"/>
      <c r="D1" s="66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  <c r="Q1" s="13"/>
      <c r="R1" s="11"/>
      <c r="S1" s="11"/>
      <c r="T1" s="11"/>
      <c r="U1" s="11"/>
      <c r="V1" s="11"/>
      <c r="W1" s="14"/>
    </row>
    <row r="2" spans="1:23" s="15" customFormat="1" ht="12.75">
      <c r="A2" s="11"/>
      <c r="B2" s="11"/>
      <c r="C2" s="11"/>
      <c r="D2" s="66"/>
      <c r="E2" s="11"/>
      <c r="F2" s="11"/>
      <c r="G2" s="11"/>
      <c r="H2" s="11"/>
      <c r="I2" s="11"/>
      <c r="J2" s="11"/>
      <c r="K2" s="11"/>
      <c r="L2" s="11"/>
      <c r="M2" s="11"/>
      <c r="N2" s="12"/>
      <c r="O2" s="11"/>
      <c r="P2" s="11"/>
      <c r="Q2" s="13"/>
      <c r="R2" s="11"/>
      <c r="S2" s="11"/>
      <c r="T2" s="73" t="s">
        <v>70</v>
      </c>
      <c r="U2" s="11"/>
      <c r="V2" s="11"/>
      <c r="W2" s="14"/>
    </row>
    <row r="3" spans="1:23" s="15" customFormat="1" ht="12.75">
      <c r="A3" s="11"/>
      <c r="B3" s="11"/>
      <c r="C3" s="11"/>
      <c r="D3" s="66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3"/>
      <c r="R3" s="11"/>
      <c r="S3" s="11"/>
      <c r="T3" s="11"/>
      <c r="U3" s="11"/>
      <c r="V3" s="11"/>
      <c r="W3" s="14"/>
    </row>
    <row r="4" spans="1:23" s="15" customFormat="1" ht="12.75">
      <c r="A4" s="11"/>
      <c r="B4" s="11"/>
      <c r="C4" s="11"/>
      <c r="D4" s="66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/>
      <c r="R4" s="11"/>
      <c r="S4" s="11"/>
      <c r="T4" s="11"/>
      <c r="U4" s="11"/>
      <c r="V4" s="11"/>
      <c r="W4" s="14"/>
    </row>
    <row r="5" spans="1:22" s="15" customFormat="1" ht="18" customHeight="1">
      <c r="A5" s="74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1"/>
      <c r="V5" s="11"/>
    </row>
    <row r="6" spans="1:22" s="17" customFormat="1" ht="15.75">
      <c r="A6" s="74" t="s">
        <v>39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"/>
      <c r="V6" s="16"/>
    </row>
    <row r="7" spans="1:23" s="17" customFormat="1" ht="16.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1"/>
      <c r="V7" s="16"/>
      <c r="W7" s="18"/>
    </row>
    <row r="8" spans="1:23" s="15" customFormat="1" ht="12.75" customHeight="1">
      <c r="A8" s="76" t="s">
        <v>0</v>
      </c>
      <c r="B8" s="78" t="s">
        <v>1</v>
      </c>
      <c r="C8" s="80" t="s">
        <v>2</v>
      </c>
      <c r="D8" s="78" t="s">
        <v>3</v>
      </c>
      <c r="E8" s="76" t="s">
        <v>4</v>
      </c>
      <c r="F8" s="83" t="s">
        <v>5</v>
      </c>
      <c r="G8" s="84"/>
      <c r="H8" s="85"/>
      <c r="I8" s="86" t="s">
        <v>6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11"/>
      <c r="V8" s="11"/>
      <c r="W8" s="14"/>
    </row>
    <row r="9" spans="1:23" s="15" customFormat="1" ht="15">
      <c r="A9" s="77"/>
      <c r="B9" s="79"/>
      <c r="C9" s="81"/>
      <c r="D9" s="79"/>
      <c r="E9" s="77"/>
      <c r="F9" s="108" t="s">
        <v>37</v>
      </c>
      <c r="G9" s="108" t="s">
        <v>7</v>
      </c>
      <c r="H9" s="110" t="s">
        <v>8</v>
      </c>
      <c r="I9" s="89" t="s">
        <v>43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1"/>
      <c r="U9" s="19"/>
      <c r="V9" s="11"/>
      <c r="W9" s="14"/>
    </row>
    <row r="10" spans="1:23" s="15" customFormat="1" ht="13.5" thickBot="1">
      <c r="A10" s="77"/>
      <c r="B10" s="79"/>
      <c r="C10" s="81"/>
      <c r="D10" s="79"/>
      <c r="E10" s="77"/>
      <c r="F10" s="109"/>
      <c r="G10" s="109"/>
      <c r="H10" s="111"/>
      <c r="I10" s="92" t="s">
        <v>38</v>
      </c>
      <c r="J10" s="92" t="s">
        <v>37</v>
      </c>
      <c r="K10" s="92" t="s">
        <v>9</v>
      </c>
      <c r="L10" s="94" t="s">
        <v>10</v>
      </c>
      <c r="M10" s="94"/>
      <c r="N10" s="94"/>
      <c r="O10" s="94"/>
      <c r="P10" s="94"/>
      <c r="Q10" s="94"/>
      <c r="R10" s="94"/>
      <c r="S10" s="94"/>
      <c r="T10" s="95"/>
      <c r="U10" s="19"/>
      <c r="V10" s="11"/>
      <c r="W10" s="14"/>
    </row>
    <row r="11" spans="1:23" s="15" customFormat="1" ht="12.75">
      <c r="A11" s="77"/>
      <c r="B11" s="79"/>
      <c r="C11" s="81"/>
      <c r="D11" s="79"/>
      <c r="E11" s="77"/>
      <c r="F11" s="109"/>
      <c r="G11" s="109"/>
      <c r="H11" s="111"/>
      <c r="I11" s="93"/>
      <c r="J11" s="93"/>
      <c r="K11" s="93"/>
      <c r="L11" s="96" t="s">
        <v>11</v>
      </c>
      <c r="M11" s="97"/>
      <c r="N11" s="97"/>
      <c r="O11" s="85"/>
      <c r="P11" s="76" t="s">
        <v>12</v>
      </c>
      <c r="Q11" s="83"/>
      <c r="R11" s="83"/>
      <c r="S11" s="83"/>
      <c r="T11" s="78"/>
      <c r="U11" s="19"/>
      <c r="V11" s="11"/>
      <c r="W11" s="14"/>
    </row>
    <row r="12" spans="1:23" s="15" customFormat="1" ht="12.75">
      <c r="A12" s="77"/>
      <c r="B12" s="79"/>
      <c r="C12" s="81"/>
      <c r="D12" s="79"/>
      <c r="E12" s="77"/>
      <c r="F12" s="109"/>
      <c r="G12" s="109"/>
      <c r="H12" s="111"/>
      <c r="I12" s="93"/>
      <c r="J12" s="93"/>
      <c r="K12" s="93"/>
      <c r="L12" s="92" t="s">
        <v>9</v>
      </c>
      <c r="M12" s="112" t="s">
        <v>13</v>
      </c>
      <c r="N12" s="112"/>
      <c r="O12" s="79"/>
      <c r="P12" s="92" t="s">
        <v>9</v>
      </c>
      <c r="Q12" s="108" t="s">
        <v>14</v>
      </c>
      <c r="R12" s="108"/>
      <c r="S12" s="108"/>
      <c r="T12" s="110"/>
      <c r="U12" s="19"/>
      <c r="V12" s="11"/>
      <c r="W12" s="14"/>
    </row>
    <row r="13" spans="1:23" s="15" customFormat="1" ht="57.75" customHeight="1">
      <c r="A13" s="77"/>
      <c r="B13" s="79"/>
      <c r="C13" s="82"/>
      <c r="D13" s="79"/>
      <c r="E13" s="77"/>
      <c r="F13" s="109"/>
      <c r="G13" s="109"/>
      <c r="H13" s="111"/>
      <c r="I13" s="93"/>
      <c r="J13" s="93"/>
      <c r="K13" s="93"/>
      <c r="L13" s="77"/>
      <c r="M13" s="4" t="s">
        <v>17</v>
      </c>
      <c r="N13" s="4" t="s">
        <v>15</v>
      </c>
      <c r="O13" s="5" t="s">
        <v>16</v>
      </c>
      <c r="P13" s="77"/>
      <c r="Q13" s="4" t="s">
        <v>36</v>
      </c>
      <c r="R13" s="4" t="s">
        <v>17</v>
      </c>
      <c r="S13" s="4" t="s">
        <v>15</v>
      </c>
      <c r="T13" s="5" t="s">
        <v>18</v>
      </c>
      <c r="U13" s="19"/>
      <c r="V13" s="11"/>
      <c r="W13" s="14"/>
    </row>
    <row r="14" spans="1:23" s="15" customFormat="1" ht="12.75">
      <c r="A14" s="2"/>
      <c r="B14" s="8"/>
      <c r="C14" s="6"/>
      <c r="D14" s="10"/>
      <c r="E14" s="6" t="s">
        <v>35</v>
      </c>
      <c r="F14" s="20" t="s">
        <v>34</v>
      </c>
      <c r="G14" s="20" t="s">
        <v>33</v>
      </c>
      <c r="H14" s="21" t="s">
        <v>32</v>
      </c>
      <c r="I14" s="9" t="s">
        <v>31</v>
      </c>
      <c r="J14" s="9"/>
      <c r="K14" s="9" t="s">
        <v>30</v>
      </c>
      <c r="L14" s="6" t="s">
        <v>29</v>
      </c>
      <c r="M14" s="7"/>
      <c r="N14" s="7"/>
      <c r="O14" s="8"/>
      <c r="P14" s="2" t="s">
        <v>28</v>
      </c>
      <c r="Q14" s="7"/>
      <c r="R14" s="7"/>
      <c r="S14" s="7"/>
      <c r="T14" s="8"/>
      <c r="U14" s="11"/>
      <c r="V14" s="11"/>
      <c r="W14" s="14"/>
    </row>
    <row r="15" spans="1:23" s="15" customFormat="1" ht="13.5" thickBot="1">
      <c r="A15" s="3">
        <v>1</v>
      </c>
      <c r="B15" s="22">
        <v>2</v>
      </c>
      <c r="C15" s="6">
        <v>3</v>
      </c>
      <c r="D15" s="10">
        <v>4</v>
      </c>
      <c r="E15" s="6">
        <v>5</v>
      </c>
      <c r="F15" s="7">
        <v>6</v>
      </c>
      <c r="G15" s="7">
        <v>7</v>
      </c>
      <c r="H15" s="8">
        <v>8</v>
      </c>
      <c r="I15" s="9">
        <v>9</v>
      </c>
      <c r="J15" s="9">
        <v>10</v>
      </c>
      <c r="K15" s="9">
        <v>11</v>
      </c>
      <c r="L15" s="6">
        <v>12</v>
      </c>
      <c r="M15" s="7">
        <v>13</v>
      </c>
      <c r="N15" s="7">
        <v>14</v>
      </c>
      <c r="O15" s="8">
        <v>15</v>
      </c>
      <c r="P15" s="6">
        <v>16</v>
      </c>
      <c r="Q15" s="7">
        <v>17</v>
      </c>
      <c r="R15" s="7">
        <v>18</v>
      </c>
      <c r="S15" s="7">
        <v>19</v>
      </c>
      <c r="T15" s="8">
        <v>20</v>
      </c>
      <c r="U15" s="11"/>
      <c r="V15" s="11"/>
      <c r="W15" s="14"/>
    </row>
    <row r="16" spans="1:23" s="16" customFormat="1" ht="21" customHeight="1" thickBot="1">
      <c r="A16" s="23">
        <v>1</v>
      </c>
      <c r="B16" s="24" t="s">
        <v>19</v>
      </c>
      <c r="C16" s="98" t="s">
        <v>20</v>
      </c>
      <c r="D16" s="99"/>
      <c r="E16" s="25">
        <f>SUM(F16:H16)</f>
        <v>3364884.29</v>
      </c>
      <c r="F16" s="26">
        <f>F20+F24+F28+F32</f>
        <v>42724.29</v>
      </c>
      <c r="G16" s="26">
        <f>G20+G24+G28+G32</f>
        <v>2115177.17</v>
      </c>
      <c r="H16" s="26">
        <f>H20+H24+H28+H32</f>
        <v>1206982.83</v>
      </c>
      <c r="I16" s="26">
        <f>J16+K16</f>
        <v>3364884.29</v>
      </c>
      <c r="J16" s="26">
        <f>J20+J24+J28+J32</f>
        <v>42724.29</v>
      </c>
      <c r="K16" s="26">
        <f>K20+K24+K28+K32</f>
        <v>3322160</v>
      </c>
      <c r="L16" s="25">
        <f>M16+N16+O16</f>
        <v>2115177.17</v>
      </c>
      <c r="M16" s="26">
        <f>M20+M24+M28+M32</f>
        <v>0</v>
      </c>
      <c r="N16" s="26">
        <f>N20+N24+N28+N32</f>
        <v>0</v>
      </c>
      <c r="O16" s="26">
        <f>O20+O24+O28+O32</f>
        <v>2115177.17</v>
      </c>
      <c r="P16" s="25">
        <f>Q16+R16+S16+T16</f>
        <v>1206982.83</v>
      </c>
      <c r="Q16" s="26">
        <f>Q20+Q24+Q28+Q32</f>
        <v>0</v>
      </c>
      <c r="R16" s="26">
        <f>R20+R24+R28+R32</f>
        <v>0</v>
      </c>
      <c r="S16" s="26">
        <f>S20+S24+S28+S32</f>
        <v>0</v>
      </c>
      <c r="T16" s="26">
        <f>T20+T24+T28+T32</f>
        <v>1206982.83</v>
      </c>
      <c r="W16" s="27"/>
    </row>
    <row r="17" spans="1:23" s="11" customFormat="1" ht="12.75">
      <c r="A17" s="100" t="s">
        <v>21</v>
      </c>
      <c r="B17" s="28" t="s">
        <v>41</v>
      </c>
      <c r="C17" s="102" t="s">
        <v>50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4"/>
      <c r="W17" s="29"/>
    </row>
    <row r="18" spans="1:23" s="11" customFormat="1" ht="16.5" customHeight="1" thickBot="1">
      <c r="A18" s="101"/>
      <c r="B18" s="30" t="s">
        <v>42</v>
      </c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W18" s="29"/>
    </row>
    <row r="19" spans="1:23" s="11" customFormat="1" ht="72">
      <c r="A19" s="101"/>
      <c r="B19" s="31" t="s">
        <v>53</v>
      </c>
      <c r="C19" s="32"/>
      <c r="D19" s="67" t="s">
        <v>63</v>
      </c>
      <c r="E19" s="33">
        <f>SUM(F19:H19)</f>
        <v>1806000</v>
      </c>
      <c r="F19" s="34">
        <f>SUM(J19)</f>
        <v>30724.29</v>
      </c>
      <c r="G19" s="34">
        <f>SUM(L19)</f>
        <v>766107.88</v>
      </c>
      <c r="H19" s="35">
        <f>SUM(P19)</f>
        <v>1009167.83</v>
      </c>
      <c r="I19" s="36">
        <f>SUM(J19:K19)</f>
        <v>1806000</v>
      </c>
      <c r="J19" s="36">
        <f>SUM(J20:J20)</f>
        <v>30724.29</v>
      </c>
      <c r="K19" s="36">
        <f>SUM(P19,L19)</f>
        <v>1775275.71</v>
      </c>
      <c r="L19" s="37">
        <f>SUM(M19:O19)</f>
        <v>766107.88</v>
      </c>
      <c r="M19" s="34">
        <f>SUM(M20:M20)</f>
        <v>0</v>
      </c>
      <c r="N19" s="34">
        <f>SUM(N20:N20)</f>
        <v>0</v>
      </c>
      <c r="O19" s="35">
        <f>SUM(O20:O20)</f>
        <v>766107.88</v>
      </c>
      <c r="P19" s="37">
        <f>SUM(Q19:T19)</f>
        <v>1009167.83</v>
      </c>
      <c r="Q19" s="34">
        <f>SUM(Q20:Q20)</f>
        <v>0</v>
      </c>
      <c r="R19" s="34">
        <f>SUM(R20:R20)</f>
        <v>0</v>
      </c>
      <c r="S19" s="34">
        <f>SUM(S20:S20)</f>
        <v>0</v>
      </c>
      <c r="T19" s="35">
        <f>SUM(T20:T20)</f>
        <v>1009167.83</v>
      </c>
      <c r="W19" s="38"/>
    </row>
    <row r="20" spans="1:23" s="15" customFormat="1" ht="13.5" thickBot="1">
      <c r="A20" s="101"/>
      <c r="B20" s="39" t="s">
        <v>43</v>
      </c>
      <c r="C20" s="32"/>
      <c r="D20" s="10"/>
      <c r="E20" s="40">
        <f>SUM(F20:H20)</f>
        <v>1806000</v>
      </c>
      <c r="F20" s="41">
        <f>SUM(J20)</f>
        <v>30724.29</v>
      </c>
      <c r="G20" s="41">
        <f>SUM(L20)</f>
        <v>766107.88</v>
      </c>
      <c r="H20" s="42">
        <f>SUM(P20)</f>
        <v>1009167.83</v>
      </c>
      <c r="I20" s="43">
        <f>SUM(J20:K20)</f>
        <v>1806000</v>
      </c>
      <c r="J20" s="43">
        <v>30724.29</v>
      </c>
      <c r="K20" s="43">
        <f>SUM(P20,L20)</f>
        <v>1775275.71</v>
      </c>
      <c r="L20" s="44">
        <f>SUM(M20:O20)</f>
        <v>766107.88</v>
      </c>
      <c r="M20" s="45">
        <v>0</v>
      </c>
      <c r="N20" s="45">
        <v>0</v>
      </c>
      <c r="O20" s="46">
        <v>766107.88</v>
      </c>
      <c r="P20" s="44">
        <f>SUM(Q20:T20)</f>
        <v>1009167.83</v>
      </c>
      <c r="Q20" s="45">
        <v>0</v>
      </c>
      <c r="R20" s="45">
        <v>0</v>
      </c>
      <c r="S20" s="45">
        <v>0</v>
      </c>
      <c r="T20" s="46">
        <v>1009167.83</v>
      </c>
      <c r="U20" s="11"/>
      <c r="V20" s="11"/>
      <c r="W20" s="14"/>
    </row>
    <row r="21" spans="1:23" s="15" customFormat="1" ht="12.75">
      <c r="A21" s="100" t="s">
        <v>46</v>
      </c>
      <c r="B21" s="28" t="s">
        <v>47</v>
      </c>
      <c r="C21" s="102" t="s">
        <v>61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  <c r="U21" s="11"/>
      <c r="V21" s="11"/>
      <c r="W21" s="14"/>
    </row>
    <row r="22" spans="1:23" s="15" customFormat="1" ht="57" thickBot="1">
      <c r="A22" s="101"/>
      <c r="B22" s="30" t="s">
        <v>48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7"/>
      <c r="U22" s="11"/>
      <c r="V22" s="11"/>
      <c r="W22" s="14"/>
    </row>
    <row r="23" spans="1:23" s="15" customFormat="1" ht="40.5" customHeight="1">
      <c r="A23" s="101"/>
      <c r="B23" s="31" t="s">
        <v>54</v>
      </c>
      <c r="C23" s="32"/>
      <c r="D23" s="67" t="s">
        <v>64</v>
      </c>
      <c r="E23" s="33">
        <f>SUM(F23:H23)</f>
        <v>322884.29</v>
      </c>
      <c r="F23" s="34">
        <f>SUM(J23)</f>
        <v>12000</v>
      </c>
      <c r="G23" s="34">
        <f>SUM(L23)</f>
        <v>113069.29</v>
      </c>
      <c r="H23" s="35">
        <f>SUM(P23)</f>
        <v>197815</v>
      </c>
      <c r="I23" s="36">
        <f>SUM(J23:K23)</f>
        <v>322884.29</v>
      </c>
      <c r="J23" s="36">
        <f>SUM(J24:J24)</f>
        <v>12000</v>
      </c>
      <c r="K23" s="36">
        <f>SUM(P23,L23)</f>
        <v>310884.29</v>
      </c>
      <c r="L23" s="37">
        <f>SUM(M23:O23)</f>
        <v>113069.29</v>
      </c>
      <c r="M23" s="34">
        <f>SUM(M24:M24)</f>
        <v>0</v>
      </c>
      <c r="N23" s="34">
        <f>SUM(N24:N24)</f>
        <v>0</v>
      </c>
      <c r="O23" s="35">
        <f>SUM(O24:O24)</f>
        <v>113069.29</v>
      </c>
      <c r="P23" s="37">
        <f>SUM(Q23:T23)</f>
        <v>197815</v>
      </c>
      <c r="Q23" s="34">
        <f>SUM(Q24:Q24)</f>
        <v>0</v>
      </c>
      <c r="R23" s="34">
        <f>SUM(R24:R24)</f>
        <v>0</v>
      </c>
      <c r="S23" s="34">
        <f>SUM(S24:S24)</f>
        <v>0</v>
      </c>
      <c r="T23" s="35">
        <f>SUM(T24:T24)</f>
        <v>197815</v>
      </c>
      <c r="U23" s="11"/>
      <c r="V23" s="11"/>
      <c r="W23" s="14"/>
    </row>
    <row r="24" spans="1:23" s="15" customFormat="1" ht="13.5" thickBot="1">
      <c r="A24" s="101"/>
      <c r="B24" s="39" t="s">
        <v>51</v>
      </c>
      <c r="C24" s="32"/>
      <c r="D24" s="10"/>
      <c r="E24" s="40">
        <f>SUM(F24:H24)</f>
        <v>322884.29</v>
      </c>
      <c r="F24" s="41">
        <f>SUM(J24)</f>
        <v>12000</v>
      </c>
      <c r="G24" s="41">
        <f>SUM(L24)</f>
        <v>113069.29</v>
      </c>
      <c r="H24" s="42">
        <f>SUM(P24)</f>
        <v>197815</v>
      </c>
      <c r="I24" s="43">
        <f>SUM(J24:K24)</f>
        <v>322884.29</v>
      </c>
      <c r="J24" s="43">
        <v>12000</v>
      </c>
      <c r="K24" s="43">
        <f>SUM(P24,L24)</f>
        <v>310884.29</v>
      </c>
      <c r="L24" s="44">
        <f>SUM(M24:O24)</f>
        <v>113069.29</v>
      </c>
      <c r="M24" s="45">
        <v>0</v>
      </c>
      <c r="N24" s="45">
        <v>0</v>
      </c>
      <c r="O24" s="46">
        <v>113069.29</v>
      </c>
      <c r="P24" s="44">
        <f>SUM(Q24:T24)</f>
        <v>197815</v>
      </c>
      <c r="Q24" s="45">
        <v>0</v>
      </c>
      <c r="R24" s="45">
        <v>0</v>
      </c>
      <c r="S24" s="45">
        <v>0</v>
      </c>
      <c r="T24" s="46">
        <v>197815</v>
      </c>
      <c r="U24" s="11"/>
      <c r="V24" s="11"/>
      <c r="W24" s="14"/>
    </row>
    <row r="25" spans="1:23" s="15" customFormat="1" ht="12.75">
      <c r="A25" s="100" t="s">
        <v>52</v>
      </c>
      <c r="B25" s="28" t="s">
        <v>41</v>
      </c>
      <c r="C25" s="102" t="s">
        <v>55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4"/>
      <c r="U25" s="11"/>
      <c r="V25" s="11"/>
      <c r="W25" s="14"/>
    </row>
    <row r="26" spans="1:23" s="15" customFormat="1" ht="13.5" thickBot="1">
      <c r="A26" s="101"/>
      <c r="B26" s="30" t="s">
        <v>42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7"/>
      <c r="U26" s="11"/>
      <c r="V26" s="11"/>
      <c r="W26" s="14"/>
    </row>
    <row r="27" spans="1:23" s="15" customFormat="1" ht="108">
      <c r="A27" s="101"/>
      <c r="B27" s="31" t="s">
        <v>68</v>
      </c>
      <c r="C27" s="32"/>
      <c r="D27" s="67" t="s">
        <v>65</v>
      </c>
      <c r="E27" s="33">
        <f>SUM(F27:H27)</f>
        <v>250000</v>
      </c>
      <c r="F27" s="34">
        <f>SUM(J27)</f>
        <v>0</v>
      </c>
      <c r="G27" s="34">
        <f>SUM(L27)</f>
        <v>250000</v>
      </c>
      <c r="H27" s="35">
        <f>SUM(P27)</f>
        <v>0</v>
      </c>
      <c r="I27" s="36">
        <f>SUM(J27:K27)</f>
        <v>250000</v>
      </c>
      <c r="J27" s="36">
        <v>0</v>
      </c>
      <c r="K27" s="36">
        <f>SUM(P27,L27)</f>
        <v>250000</v>
      </c>
      <c r="L27" s="37">
        <f>SUM(M27:O27)</f>
        <v>250000</v>
      </c>
      <c r="M27" s="34">
        <f>SUM(M28:M28)</f>
        <v>0</v>
      </c>
      <c r="N27" s="34">
        <f>SUM(N28:N28)</f>
        <v>0</v>
      </c>
      <c r="O27" s="35">
        <f>SUM(O28:O28)</f>
        <v>250000</v>
      </c>
      <c r="P27" s="37">
        <f>SUM(Q27:T27)</f>
        <v>0</v>
      </c>
      <c r="Q27" s="34">
        <f>SUM(Q28:Q28)</f>
        <v>0</v>
      </c>
      <c r="R27" s="34">
        <f>SUM(R28:R28)</f>
        <v>0</v>
      </c>
      <c r="S27" s="34">
        <f>SUM(S28:S28)</f>
        <v>0</v>
      </c>
      <c r="T27" s="35">
        <f>SUM(T28:T28)</f>
        <v>0</v>
      </c>
      <c r="U27" s="11"/>
      <c r="V27" s="11"/>
      <c r="W27" s="14"/>
    </row>
    <row r="28" spans="1:23" s="15" customFormat="1" ht="13.5" thickBot="1">
      <c r="A28" s="101"/>
      <c r="B28" s="39" t="s">
        <v>56</v>
      </c>
      <c r="C28" s="32"/>
      <c r="D28" s="10"/>
      <c r="E28" s="40">
        <f>SUM(F28:H28)</f>
        <v>250000</v>
      </c>
      <c r="F28" s="41">
        <f>SUM(J28)</f>
        <v>0</v>
      </c>
      <c r="G28" s="41">
        <f>SUM(L28)</f>
        <v>250000</v>
      </c>
      <c r="H28" s="42">
        <f>SUM(P28)</f>
        <v>0</v>
      </c>
      <c r="I28" s="43">
        <f>SUM(J28:K28)</f>
        <v>250000</v>
      </c>
      <c r="J28" s="43">
        <v>0</v>
      </c>
      <c r="K28" s="43">
        <f>SUM(P28,L28)</f>
        <v>250000</v>
      </c>
      <c r="L28" s="44">
        <f>SUM(M28:O28)</f>
        <v>250000</v>
      </c>
      <c r="M28" s="45">
        <v>0</v>
      </c>
      <c r="N28" s="45">
        <v>0</v>
      </c>
      <c r="O28" s="46">
        <v>250000</v>
      </c>
      <c r="P28" s="44">
        <f>SUM(Q28:T28)</f>
        <v>0</v>
      </c>
      <c r="Q28" s="45">
        <v>0</v>
      </c>
      <c r="R28" s="45">
        <v>0</v>
      </c>
      <c r="S28" s="45">
        <v>0</v>
      </c>
      <c r="T28" s="46">
        <v>0</v>
      </c>
      <c r="U28" s="11"/>
      <c r="V28" s="11"/>
      <c r="W28" s="14"/>
    </row>
    <row r="29" spans="1:23" s="15" customFormat="1" ht="12.75">
      <c r="A29" s="100" t="s">
        <v>59</v>
      </c>
      <c r="B29" s="28" t="s">
        <v>41</v>
      </c>
      <c r="C29" s="102" t="s">
        <v>60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11"/>
      <c r="V29" s="11"/>
      <c r="W29" s="14"/>
    </row>
    <row r="30" spans="1:23" s="15" customFormat="1" ht="13.5" thickBot="1">
      <c r="A30" s="101"/>
      <c r="B30" s="30" t="s">
        <v>57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  <c r="U30" s="11"/>
      <c r="V30" s="11"/>
      <c r="W30" s="14"/>
    </row>
    <row r="31" spans="1:23" s="15" customFormat="1" ht="120">
      <c r="A31" s="101"/>
      <c r="B31" s="31" t="s">
        <v>69</v>
      </c>
      <c r="C31" s="32"/>
      <c r="D31" s="67" t="s">
        <v>65</v>
      </c>
      <c r="E31" s="33">
        <f>SUM(F31:H31)</f>
        <v>986000</v>
      </c>
      <c r="F31" s="34">
        <f>SUM(J31)</f>
        <v>0</v>
      </c>
      <c r="G31" s="34">
        <f>SUM(L31)</f>
        <v>986000</v>
      </c>
      <c r="H31" s="35">
        <f>SUM(P31)</f>
        <v>0</v>
      </c>
      <c r="I31" s="36">
        <f>SUM(J31:K31)</f>
        <v>986000</v>
      </c>
      <c r="J31" s="36">
        <f>SUM(J32:J32)</f>
        <v>0</v>
      </c>
      <c r="K31" s="36">
        <f>SUM(P31,L31)</f>
        <v>986000</v>
      </c>
      <c r="L31" s="37">
        <f>SUM(M31:O31)</f>
        <v>986000</v>
      </c>
      <c r="M31" s="34">
        <f>SUM(M32:M32)</f>
        <v>0</v>
      </c>
      <c r="N31" s="34">
        <f>SUM(N32:N32)</f>
        <v>0</v>
      </c>
      <c r="O31" s="35">
        <f>SUM(O32:O32)</f>
        <v>986000</v>
      </c>
      <c r="P31" s="37">
        <f>SUM(Q31:T31)</f>
        <v>0</v>
      </c>
      <c r="Q31" s="34">
        <f>SUM(Q32:Q32)</f>
        <v>0</v>
      </c>
      <c r="R31" s="34">
        <f>SUM(R32:R32)</f>
        <v>0</v>
      </c>
      <c r="S31" s="34">
        <f>SUM(S32:S32)</f>
        <v>0</v>
      </c>
      <c r="T31" s="35">
        <f>SUM(T32:T32)</f>
        <v>0</v>
      </c>
      <c r="U31" s="11"/>
      <c r="V31" s="11"/>
      <c r="W31" s="14"/>
    </row>
    <row r="32" spans="1:23" s="15" customFormat="1" ht="13.5" thickBot="1">
      <c r="A32" s="101"/>
      <c r="B32" s="39" t="s">
        <v>51</v>
      </c>
      <c r="C32" s="32"/>
      <c r="D32" s="10"/>
      <c r="E32" s="40">
        <f>SUM(F32:H32)</f>
        <v>986000</v>
      </c>
      <c r="F32" s="41">
        <f>SUM(J32)</f>
        <v>0</v>
      </c>
      <c r="G32" s="41">
        <f>SUM(L32)</f>
        <v>986000</v>
      </c>
      <c r="H32" s="42">
        <f>SUM(P32)</f>
        <v>0</v>
      </c>
      <c r="I32" s="43">
        <f>SUM(J32:K32)</f>
        <v>986000</v>
      </c>
      <c r="J32" s="43">
        <v>0</v>
      </c>
      <c r="K32" s="43">
        <f>SUM(P32,L32)</f>
        <v>986000</v>
      </c>
      <c r="L32" s="44">
        <f>SUM(M32:O32)</f>
        <v>986000</v>
      </c>
      <c r="M32" s="45">
        <v>0</v>
      </c>
      <c r="N32" s="45">
        <v>0</v>
      </c>
      <c r="O32" s="46">
        <v>986000</v>
      </c>
      <c r="P32" s="44">
        <f>SUM(Q32:T32)</f>
        <v>0</v>
      </c>
      <c r="Q32" s="45">
        <v>0</v>
      </c>
      <c r="R32" s="45">
        <v>0</v>
      </c>
      <c r="S32" s="45">
        <v>0</v>
      </c>
      <c r="T32" s="46">
        <v>0</v>
      </c>
      <c r="U32" s="11"/>
      <c r="V32" s="11"/>
      <c r="W32" s="14"/>
    </row>
    <row r="33" spans="1:25" s="17" customFormat="1" ht="21" customHeight="1" thickBot="1">
      <c r="A33" s="23">
        <v>2</v>
      </c>
      <c r="B33" s="24" t="s">
        <v>27</v>
      </c>
      <c r="C33" s="113" t="s">
        <v>20</v>
      </c>
      <c r="D33" s="114"/>
      <c r="E33" s="25">
        <f>SUM(F33:H33)</f>
        <v>132646.25</v>
      </c>
      <c r="F33" s="26">
        <f>F37+F41</f>
        <v>0</v>
      </c>
      <c r="G33" s="26">
        <f>G37+G41</f>
        <v>13847.880000000001</v>
      </c>
      <c r="H33" s="26">
        <f>H37+H41</f>
        <v>118798.37</v>
      </c>
      <c r="I33" s="26">
        <f>J33+K33</f>
        <v>132646.25</v>
      </c>
      <c r="J33" s="26">
        <f>J37+J40</f>
        <v>0</v>
      </c>
      <c r="K33" s="26">
        <f>K37+K40</f>
        <v>132646.25</v>
      </c>
      <c r="L33" s="25">
        <f>M33+N33+O33</f>
        <v>13847.880000000001</v>
      </c>
      <c r="M33" s="26">
        <f>M37+M40</f>
        <v>0</v>
      </c>
      <c r="N33" s="26">
        <f>N37+N40</f>
        <v>0</v>
      </c>
      <c r="O33" s="26">
        <f>O37+O40</f>
        <v>13847.880000000001</v>
      </c>
      <c r="P33" s="25">
        <f>Q33+R33+S33+T33</f>
        <v>118798.37</v>
      </c>
      <c r="Q33" s="26">
        <f>Q37+Q40</f>
        <v>0</v>
      </c>
      <c r="R33" s="26">
        <f>R37+R40</f>
        <v>0</v>
      </c>
      <c r="S33" s="26">
        <f>S37+S40</f>
        <v>0</v>
      </c>
      <c r="T33" s="26">
        <f>T37+T40</f>
        <v>118798.37</v>
      </c>
      <c r="U33" s="16"/>
      <c r="V33" s="16"/>
      <c r="W33" s="53"/>
      <c r="X33" s="54"/>
      <c r="Y33" s="55"/>
    </row>
    <row r="34" spans="1:25" ht="12.75" customHeight="1">
      <c r="A34" s="115" t="s">
        <v>26</v>
      </c>
      <c r="B34" s="56" t="s">
        <v>41</v>
      </c>
      <c r="C34" s="117" t="s">
        <v>49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  <c r="W34" s="55"/>
      <c r="X34" s="55"/>
      <c r="Y34" s="55"/>
    </row>
    <row r="35" spans="1:20" ht="13.5" thickBot="1">
      <c r="A35" s="116"/>
      <c r="B35" s="30" t="s">
        <v>44</v>
      </c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</row>
    <row r="36" spans="1:20" ht="34.5" customHeight="1">
      <c r="A36" s="116"/>
      <c r="B36" s="31" t="s">
        <v>58</v>
      </c>
      <c r="C36" s="47"/>
      <c r="D36" s="68">
        <v>80195</v>
      </c>
      <c r="E36" s="57">
        <f>SUM(F36:H36)</f>
        <v>90946.25</v>
      </c>
      <c r="F36" s="52">
        <f>SUM(J36)</f>
        <v>0</v>
      </c>
      <c r="G36" s="52">
        <f>SUM(L36)</f>
        <v>9458.41</v>
      </c>
      <c r="H36" s="49">
        <f>SUM(P36)</f>
        <v>81487.84</v>
      </c>
      <c r="I36" s="50">
        <f>SUM(J36:K36)</f>
        <v>90946.25</v>
      </c>
      <c r="J36" s="48">
        <f>SUM(J37:J37)</f>
        <v>0</v>
      </c>
      <c r="K36" s="36">
        <f>SUM(P36,L36)</f>
        <v>90946.25</v>
      </c>
      <c r="L36" s="51">
        <f>SUM(M36:O36)</f>
        <v>9458.41</v>
      </c>
      <c r="M36" s="52">
        <f>M37</f>
        <v>0</v>
      </c>
      <c r="N36" s="52">
        <f>N37</f>
        <v>0</v>
      </c>
      <c r="O36" s="52">
        <f>O37</f>
        <v>9458.41</v>
      </c>
      <c r="P36" s="51">
        <f>SUM(Q36:T36)</f>
        <v>81487.84</v>
      </c>
      <c r="Q36" s="49">
        <f>SUM(Q37)</f>
        <v>0</v>
      </c>
      <c r="R36" s="49">
        <f>SUM(R37)</f>
        <v>0</v>
      </c>
      <c r="S36" s="49">
        <f>SUM(S37)</f>
        <v>0</v>
      </c>
      <c r="T36" s="49">
        <f>SUM(T37)</f>
        <v>81487.84</v>
      </c>
    </row>
    <row r="37" spans="1:23" s="15" customFormat="1" ht="13.5" thickBot="1">
      <c r="A37" s="116"/>
      <c r="B37" s="39" t="s">
        <v>45</v>
      </c>
      <c r="C37" s="32"/>
      <c r="D37" s="10"/>
      <c r="E37" s="58">
        <f>SUM(F37:H37)</f>
        <v>90946.25</v>
      </c>
      <c r="F37" s="45">
        <f>SUM(J37)</f>
        <v>0</v>
      </c>
      <c r="G37" s="45">
        <f>SUM(L37)</f>
        <v>9458.41</v>
      </c>
      <c r="H37" s="46">
        <f>SUM(P37)</f>
        <v>81487.84</v>
      </c>
      <c r="I37" s="43">
        <f>SUM(J37:K37)</f>
        <v>90946.25</v>
      </c>
      <c r="J37" s="43">
        <v>0</v>
      </c>
      <c r="K37" s="43">
        <f>SUM(P37,L37)</f>
        <v>90946.25</v>
      </c>
      <c r="L37" s="44">
        <f>SUM(M37:O37)</f>
        <v>9458.41</v>
      </c>
      <c r="M37" s="45">
        <v>0</v>
      </c>
      <c r="N37" s="45">
        <v>0</v>
      </c>
      <c r="O37" s="46">
        <v>9458.41</v>
      </c>
      <c r="P37" s="44">
        <f>SUM(Q37:T37)</f>
        <v>81487.84</v>
      </c>
      <c r="Q37" s="45">
        <v>0</v>
      </c>
      <c r="R37" s="45">
        <v>0</v>
      </c>
      <c r="S37" s="45">
        <v>0</v>
      </c>
      <c r="T37" s="46">
        <v>81487.84</v>
      </c>
      <c r="U37" s="11"/>
      <c r="V37" s="11"/>
      <c r="W37" s="14"/>
    </row>
    <row r="38" spans="1:25" ht="12.75" customHeight="1">
      <c r="A38" s="115" t="s">
        <v>26</v>
      </c>
      <c r="B38" s="56" t="s">
        <v>41</v>
      </c>
      <c r="C38" s="117" t="s">
        <v>67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4"/>
      <c r="W38" s="55"/>
      <c r="X38" s="55"/>
      <c r="Y38" s="55"/>
    </row>
    <row r="39" spans="1:20" ht="13.5" thickBot="1">
      <c r="A39" s="116"/>
      <c r="B39" s="30" t="s">
        <v>44</v>
      </c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0"/>
    </row>
    <row r="40" spans="1:20" ht="34.5" customHeight="1" thickBot="1">
      <c r="A40" s="116"/>
      <c r="B40" s="72" t="s">
        <v>66</v>
      </c>
      <c r="C40" s="47"/>
      <c r="D40" s="68">
        <v>85395</v>
      </c>
      <c r="E40" s="57">
        <f>SUM(F40:H40)</f>
        <v>41700</v>
      </c>
      <c r="F40" s="52">
        <f>SUM(J40)</f>
        <v>0</v>
      </c>
      <c r="G40" s="52">
        <f>SUM(L40)</f>
        <v>4389.47</v>
      </c>
      <c r="H40" s="49">
        <f>SUM(P40)</f>
        <v>37310.53</v>
      </c>
      <c r="I40" s="50">
        <f>SUM(J40:K40)</f>
        <v>41700</v>
      </c>
      <c r="J40" s="48">
        <f>SUM(J41:J41)</f>
        <v>0</v>
      </c>
      <c r="K40" s="36">
        <f>SUM(P40,L40)</f>
        <v>41700</v>
      </c>
      <c r="L40" s="51">
        <f>SUM(M40:O40)</f>
        <v>4389.47</v>
      </c>
      <c r="M40" s="52">
        <f>SUM(M41:M41)</f>
        <v>0</v>
      </c>
      <c r="N40" s="52">
        <f>SUM(N41:N41)</f>
        <v>0</v>
      </c>
      <c r="O40" s="52">
        <f>SUM(O41:O41)</f>
        <v>4389.47</v>
      </c>
      <c r="P40" s="51">
        <f>SUM(Q40:T40)</f>
        <v>37310.53</v>
      </c>
      <c r="Q40" s="52">
        <f>SUM(Q41:Q41)</f>
        <v>0</v>
      </c>
      <c r="R40" s="52">
        <f>SUM(R41:R41)</f>
        <v>0</v>
      </c>
      <c r="S40" s="52">
        <f>SUM(S41:S41)</f>
        <v>0</v>
      </c>
      <c r="T40" s="49">
        <f>SUM(T41:T41)</f>
        <v>37310.53</v>
      </c>
    </row>
    <row r="41" spans="1:23" s="15" customFormat="1" ht="12.75">
      <c r="A41" s="116"/>
      <c r="B41" s="39" t="s">
        <v>45</v>
      </c>
      <c r="C41" s="32"/>
      <c r="D41" s="71"/>
      <c r="E41" s="58">
        <f>SUM(F41:H41)</f>
        <v>41700</v>
      </c>
      <c r="F41" s="45">
        <f>SUM(J41)</f>
        <v>0</v>
      </c>
      <c r="G41" s="45">
        <f>SUM(L41)</f>
        <v>4389.47</v>
      </c>
      <c r="H41" s="46">
        <f>SUM(P41)</f>
        <v>37310.53</v>
      </c>
      <c r="I41" s="43">
        <f>SUM(J41:K41)</f>
        <v>41700</v>
      </c>
      <c r="J41" s="43">
        <v>0</v>
      </c>
      <c r="K41" s="43">
        <f>SUM(P41,L41)</f>
        <v>41700</v>
      </c>
      <c r="L41" s="44">
        <f>SUM(M41:O41)</f>
        <v>4389.47</v>
      </c>
      <c r="M41" s="45">
        <v>0</v>
      </c>
      <c r="N41" s="45">
        <v>0</v>
      </c>
      <c r="O41" s="46">
        <v>4389.47</v>
      </c>
      <c r="P41" s="44">
        <f>SUM(Q41:T41)</f>
        <v>37310.53</v>
      </c>
      <c r="Q41" s="45">
        <v>0</v>
      </c>
      <c r="R41" s="45">
        <v>0</v>
      </c>
      <c r="S41" s="45">
        <v>0</v>
      </c>
      <c r="T41" s="46">
        <v>37310.53</v>
      </c>
      <c r="U41" s="11"/>
      <c r="V41" s="11"/>
      <c r="W41" s="14"/>
    </row>
    <row r="42" spans="2:20" ht="23.25" customHeight="1" thickBot="1">
      <c r="B42" s="59"/>
      <c r="C42" s="60"/>
      <c r="D42" s="6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3" s="15" customFormat="1" ht="16.5" customHeight="1" thickBot="1">
      <c r="A43" s="11"/>
      <c r="B43" s="61" t="s">
        <v>62</v>
      </c>
      <c r="C43" s="62"/>
      <c r="D43" s="70"/>
      <c r="E43" s="25">
        <f>SUM(F43:H43)</f>
        <v>3497530.54</v>
      </c>
      <c r="F43" s="63">
        <f>F33+F16</f>
        <v>42724.29</v>
      </c>
      <c r="G43" s="63">
        <f>G33+G16</f>
        <v>2129025.05</v>
      </c>
      <c r="H43" s="63">
        <f>H33+H16</f>
        <v>1325781.2000000002</v>
      </c>
      <c r="I43" s="26">
        <f>J43+K43</f>
        <v>3497530.54</v>
      </c>
      <c r="J43" s="63">
        <f>J33+J16</f>
        <v>42724.29</v>
      </c>
      <c r="K43" s="63">
        <f>K33+K16</f>
        <v>3454806.25</v>
      </c>
      <c r="L43" s="25">
        <f>M43+N43+O43</f>
        <v>2129025.05</v>
      </c>
      <c r="M43" s="63">
        <f>M33+M16</f>
        <v>0</v>
      </c>
      <c r="N43" s="63">
        <f>N33+N16</f>
        <v>0</v>
      </c>
      <c r="O43" s="63">
        <f>O33+O16</f>
        <v>2129025.05</v>
      </c>
      <c r="P43" s="25">
        <f>Q43+R43+S43+T43</f>
        <v>1325781.2000000002</v>
      </c>
      <c r="Q43" s="63">
        <f>Q33+Q16</f>
        <v>0</v>
      </c>
      <c r="R43" s="63">
        <f>R33+R16</f>
        <v>0</v>
      </c>
      <c r="S43" s="63">
        <f>S33+S16</f>
        <v>0</v>
      </c>
      <c r="T43" s="63">
        <f>T33+T16</f>
        <v>1325781.2000000002</v>
      </c>
      <c r="U43" s="11"/>
      <c r="V43" s="11"/>
      <c r="W43" s="14"/>
    </row>
    <row r="44" spans="1:2" ht="12.75">
      <c r="A44" s="64" t="s">
        <v>22</v>
      </c>
      <c r="B44" s="64" t="s">
        <v>23</v>
      </c>
    </row>
    <row r="45" spans="1:2" ht="12.75">
      <c r="A45" s="64" t="s">
        <v>24</v>
      </c>
      <c r="B45" s="64" t="s">
        <v>25</v>
      </c>
    </row>
    <row r="46" spans="1:22" ht="12.75">
      <c r="A46" s="64"/>
      <c r="B46" s="64"/>
      <c r="O46" s="65"/>
      <c r="V46" s="38"/>
    </row>
    <row r="47" ht="12.75">
      <c r="T47" s="38"/>
    </row>
    <row r="60" spans="2:21" ht="12.7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</row>
  </sheetData>
  <sheetProtection/>
  <mergeCells count="39">
    <mergeCell ref="B60:U60"/>
    <mergeCell ref="A21:A24"/>
    <mergeCell ref="C21:T22"/>
    <mergeCell ref="A25:A28"/>
    <mergeCell ref="C25:T26"/>
    <mergeCell ref="A29:A32"/>
    <mergeCell ref="C29:T30"/>
    <mergeCell ref="C33:D33"/>
    <mergeCell ref="A34:A37"/>
    <mergeCell ref="C34:T35"/>
    <mergeCell ref="A38:A41"/>
    <mergeCell ref="C38:T39"/>
    <mergeCell ref="C16:D16"/>
    <mergeCell ref="A17:A20"/>
    <mergeCell ref="C17:T18"/>
    <mergeCell ref="F9:F13"/>
    <mergeCell ref="G9:G13"/>
    <mergeCell ref="H9:H13"/>
    <mergeCell ref="P11:T11"/>
    <mergeCell ref="L12:L13"/>
    <mergeCell ref="M12:O12"/>
    <mergeCell ref="P12:P13"/>
    <mergeCell ref="Q12:T12"/>
    <mergeCell ref="A5:T5"/>
    <mergeCell ref="A6:T6"/>
    <mergeCell ref="A7:T7"/>
    <mergeCell ref="A8:A13"/>
    <mergeCell ref="B8:B13"/>
    <mergeCell ref="C8:C13"/>
    <mergeCell ref="D8:D13"/>
    <mergeCell ref="E8:E13"/>
    <mergeCell ref="F8:H8"/>
    <mergeCell ref="I8:T8"/>
    <mergeCell ref="I9:T9"/>
    <mergeCell ref="I10:I13"/>
    <mergeCell ref="J10:J13"/>
    <mergeCell ref="K10:K13"/>
    <mergeCell ref="L10:T10"/>
    <mergeCell ref="L11:O11"/>
  </mergeCells>
  <printOptions/>
  <pageMargins left="0.22" right="0.5" top="0.35" bottom="0.28" header="0.15748031496062992" footer="0.18"/>
  <pageSetup horizontalDpi="600" verticalDpi="600" orientation="landscape" paperSize="9" scale="69" r:id="rId1"/>
  <rowBreaks count="1" manualBreakCount="1"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jkubiak</dc:creator>
  <cp:keywords/>
  <dc:description/>
  <cp:lastModifiedBy>Irena Biegańska</cp:lastModifiedBy>
  <cp:lastPrinted>2017-11-15T07:13:36Z</cp:lastPrinted>
  <dcterms:created xsi:type="dcterms:W3CDTF">2014-09-05T07:36:26Z</dcterms:created>
  <dcterms:modified xsi:type="dcterms:W3CDTF">2018-01-09T13:56:13Z</dcterms:modified>
  <cp:category/>
  <cp:version/>
  <cp:contentType/>
  <cp:contentStatus/>
</cp:coreProperties>
</file>