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40" activeTab="2"/>
  </bookViews>
  <sheets>
    <sheet name="Plan 2020 (1)" sheetId="1" r:id="rId1"/>
    <sheet name="Plan 2020 (2)" sheetId="2" r:id="rId2"/>
    <sheet name="BIP" sheetId="3" r:id="rId3"/>
    <sheet name="Arkusz2" sheetId="4" r:id="rId4"/>
    <sheet name="Arkusz3" sheetId="5" r:id="rId5"/>
  </sheets>
  <definedNames>
    <definedName name="_xlnm.Print_Area" localSheetId="2">'BIP'!$A$1:$G$32</definedName>
  </definedNames>
  <calcPr fullCalcOnLoad="1"/>
</workbook>
</file>

<file path=xl/sharedStrings.xml><?xml version="1.0" encoding="utf-8"?>
<sst xmlns="http://schemas.openxmlformats.org/spreadsheetml/2006/main" count="146" uniqueCount="65">
  <si>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</si>
  <si>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</si>
  <si>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</si>
  <si>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</si>
  <si>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</si>
  <si>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</si>
  <si>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</si>
  <si>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</si>
  <si>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</si>
  <si>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</si>
  <si>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</si>
  <si>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</si>
  <si>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>D. finansowanie - wolne środki</t>
  </si>
  <si>
    <t xml:space="preserve">D. finansowanie - pożyczka/kredyt </t>
  </si>
  <si>
    <t>E. Rozchody budżetu</t>
  </si>
  <si>
    <t xml:space="preserve">C. Deficyt budżetu /nadwyżka </t>
  </si>
  <si>
    <t>1.</t>
  </si>
  <si>
    <t>2.</t>
  </si>
  <si>
    <t xml:space="preserve">rok </t>
  </si>
  <si>
    <t>3.</t>
  </si>
  <si>
    <t>Wpływy z podatku dochodowego od osób fizycznych</t>
  </si>
  <si>
    <t>wpływy z podatku dochodowego od osób fizycznych</t>
  </si>
  <si>
    <t>plan 2020</t>
  </si>
  <si>
    <t>Plan budżetu Gminy Lipno na rok 2020 r.</t>
  </si>
  <si>
    <t>Wykonanie budżetu na dzień 31.12.2019 r.</t>
  </si>
  <si>
    <t>spłata zadłużenia I kw 2020 r.</t>
  </si>
  <si>
    <t>spłata zadłużenia II kw 2020 r.</t>
  </si>
  <si>
    <t>spłata zadłużenia III kw 2020 r.</t>
  </si>
  <si>
    <t>spłata zadłużenia IV kw 2020 r.</t>
  </si>
  <si>
    <t>stan zadłużenia na dzień 31.12.2020 r.</t>
  </si>
  <si>
    <t>stan zadłużenia na dzień 01.01.2020 r.</t>
  </si>
  <si>
    <t>14,96% planowanych dochodów</t>
  </si>
  <si>
    <t>11,88% planowanych dochodów</t>
  </si>
  <si>
    <t>23,86% planowanych dochodów</t>
  </si>
  <si>
    <t>spłata zadłużenia w okresie 2020 - 2029</t>
  </si>
  <si>
    <t>dla kredytów i pożyczek zaciągniętych przed 2020 r.</t>
  </si>
  <si>
    <t>nowy kredyt 2020 r.</t>
  </si>
  <si>
    <t>dla kredytów i pożyczek zaciągniętych przed 2020 r. oraz nowych</t>
  </si>
  <si>
    <t>wykonanie 31.01.2020</t>
  </si>
  <si>
    <t>10,08% planu</t>
  </si>
  <si>
    <t>wolne środki</t>
  </si>
  <si>
    <t>wolne środki na dzień 31.12.2019</t>
  </si>
  <si>
    <t>:</t>
  </si>
  <si>
    <t>nadwyżka</t>
  </si>
  <si>
    <t>Zestawił: M. Tomków</t>
  </si>
  <si>
    <t>w tym:  dofinansowanie FDS</t>
  </si>
  <si>
    <t>spłata zadłużenia w 2020 r.</t>
  </si>
  <si>
    <t>kredyt 2020 r.</t>
  </si>
  <si>
    <t>Zgodnie z art.37  ust.1  pkt. 1 ustawy z dnia 27 sierpnia 2009 roku o finansach publicznych</t>
  </si>
  <si>
    <t>D1. finansowanie - wolne środki</t>
  </si>
  <si>
    <t xml:space="preserve">Wójt Gminy Lipno podaje do publicznej wiadomości </t>
  </si>
  <si>
    <t>A) Dane dotyczące  wykonania budżetu Gminy Lipno</t>
  </si>
  <si>
    <t>D2. finansowanie - nadwyżka</t>
  </si>
  <si>
    <t>D3. finansowanie - niewykorzystane środki pieniężne, o których mowa w art. 217 ust. 2 pkt 8 ufp</t>
  </si>
  <si>
    <t xml:space="preserve">D4. finansowanie - pożyczka/kredyt </t>
  </si>
  <si>
    <t>D. Przychody budżetu</t>
  </si>
  <si>
    <t>Informacja o wykonaniu budżetu na dzień 30.09.2023 r.</t>
  </si>
  <si>
    <t xml:space="preserve">(tekst jedn.  Dz. U.z 2023, poz. 1270 ze zm.) </t>
  </si>
  <si>
    <t>Lipno, dnia 19 października  2023 r.</t>
  </si>
  <si>
    <t>B)  Informuję, że w okresie od początku roku do 30.09.2023 r. gmina nie udzieliła poręczeń i gwarancji. Ponadto nie umarzano niepodatkowych należności budżetowych, o których mowa w art. 60 ustawy o finansach publicznych.</t>
  </si>
  <si>
    <t>E1. spłaty pożyczek i kredytów</t>
  </si>
  <si>
    <t>E2. inne cele</t>
  </si>
  <si>
    <t>D+P</t>
  </si>
  <si>
    <t>W+R</t>
  </si>
  <si>
    <t>bilans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</si>
</sst>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[Red]\-#,##0.00\ "/>
  </numFmts>
  <fonts count="64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9"/>
      <color indexed="10"/>
      <name val="Arial CE"/>
      <family val="0"/>
    </font>
    <font>
      <b/>
      <sz val="9"/>
      <color indexed="12"/>
      <name val="Arial CE"/>
      <family val="0"/>
    </font>
    <font>
      <b/>
      <sz val="9"/>
      <color indexed="57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56"/>
      <name val="Arial CE"/>
      <family val="0"/>
    </font>
    <font>
      <sz val="9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2060"/>
      <name val="Arial CE"/>
      <family val="0"/>
    </font>
    <font>
      <b/>
      <sz val="9"/>
      <color rgb="FFFF0000"/>
      <name val="Arial CE"/>
      <family val="0"/>
    </font>
    <font>
      <sz val="9"/>
      <color rgb="FFFF0000"/>
      <name val="Arial CE"/>
      <family val="0"/>
    </font>
    <font>
      <b/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165" fontId="1" fillId="0" borderId="0" xfId="42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42" applyFont="1" applyBorder="1" applyAlignment="1">
      <alignment/>
    </xf>
    <xf numFmtId="8" fontId="2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0" fontId="13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8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" fillId="0" borderId="0" xfId="4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8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42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9" borderId="10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42" applyNumberFormat="1" applyFont="1" applyBorder="1" applyAlignment="1">
      <alignment vertical="center"/>
    </xf>
    <xf numFmtId="4" fontId="3" fillId="0" borderId="0" xfId="42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0" borderId="0" xfId="42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4" fontId="16" fillId="0" borderId="0" xfId="42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10" fontId="60" fillId="0" borderId="12" xfId="0" applyNumberFormat="1" applyFont="1" applyBorder="1" applyAlignment="1">
      <alignment vertical="center"/>
    </xf>
    <xf numFmtId="165" fontId="60" fillId="0" borderId="16" xfId="4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0" xfId="42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165" fontId="17" fillId="0" borderId="16" xfId="42" applyFont="1" applyBorder="1" applyAlignment="1">
      <alignment vertical="center"/>
    </xf>
    <xf numFmtId="165" fontId="17" fillId="0" borderId="0" xfId="42" applyFont="1" applyFill="1" applyBorder="1" applyAlignment="1">
      <alignment vertical="center"/>
    </xf>
    <xf numFmtId="8" fontId="20" fillId="0" borderId="0" xfId="0" applyNumberFormat="1" applyFont="1" applyBorder="1" applyAlignment="1">
      <alignment vertical="center"/>
    </xf>
    <xf numFmtId="165" fontId="20" fillId="0" borderId="0" xfId="42" applyFont="1" applyFill="1" applyBorder="1" applyAlignment="1">
      <alignment vertical="center"/>
    </xf>
    <xf numFmtId="10" fontId="17" fillId="0" borderId="12" xfId="0" applyNumberFormat="1" applyFont="1" applyBorder="1" applyAlignment="1">
      <alignment vertical="center"/>
    </xf>
    <xf numFmtId="165" fontId="17" fillId="0" borderId="17" xfId="42" applyFont="1" applyBorder="1" applyAlignment="1">
      <alignment vertical="center"/>
    </xf>
    <xf numFmtId="8" fontId="17" fillId="0" borderId="0" xfId="0" applyNumberFormat="1" applyFont="1" applyBorder="1" applyAlignment="1">
      <alignment vertical="center"/>
    </xf>
    <xf numFmtId="0" fontId="61" fillId="31" borderId="10" xfId="0" applyFont="1" applyFill="1" applyBorder="1" applyAlignment="1">
      <alignment vertical="center"/>
    </xf>
    <xf numFmtId="0" fontId="61" fillId="31" borderId="11" xfId="0" applyFont="1" applyFill="1" applyBorder="1" applyAlignment="1">
      <alignment vertical="center"/>
    </xf>
    <xf numFmtId="0" fontId="61" fillId="31" borderId="12" xfId="0" applyFont="1" applyFill="1" applyBorder="1" applyAlignment="1">
      <alignment vertical="center"/>
    </xf>
    <xf numFmtId="165" fontId="61" fillId="31" borderId="16" xfId="42" applyFont="1" applyFill="1" applyBorder="1" applyAlignment="1">
      <alignment vertical="center"/>
    </xf>
    <xf numFmtId="8" fontId="21" fillId="33" borderId="0" xfId="0" applyNumberFormat="1" applyFont="1" applyFill="1" applyBorder="1" applyAlignment="1">
      <alignment vertical="center"/>
    </xf>
    <xf numFmtId="165" fontId="21" fillId="0" borderId="0" xfId="42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65" fontId="16" fillId="0" borderId="18" xfId="42" applyFont="1" applyBorder="1" applyAlignment="1">
      <alignment vertical="center"/>
    </xf>
    <xf numFmtId="8" fontId="16" fillId="0" borderId="0" xfId="0" applyNumberFormat="1" applyFont="1" applyBorder="1" applyAlignment="1">
      <alignment vertical="center"/>
    </xf>
    <xf numFmtId="165" fontId="16" fillId="0" borderId="0" xfId="42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65" fontId="16" fillId="0" borderId="12" xfId="42" applyFont="1" applyBorder="1" applyAlignment="1">
      <alignment vertical="center"/>
    </xf>
    <xf numFmtId="8" fontId="16" fillId="0" borderId="11" xfId="0" applyNumberFormat="1" applyFont="1" applyBorder="1" applyAlignment="1">
      <alignment vertical="center"/>
    </xf>
    <xf numFmtId="0" fontId="17" fillId="9" borderId="10" xfId="0" applyFont="1" applyFill="1" applyBorder="1" applyAlignment="1">
      <alignment vertical="center"/>
    </xf>
    <xf numFmtId="0" fontId="21" fillId="9" borderId="11" xfId="0" applyFont="1" applyFill="1" applyBorder="1" applyAlignment="1">
      <alignment vertical="center"/>
    </xf>
    <xf numFmtId="0" fontId="21" fillId="9" borderId="12" xfId="0" applyFont="1" applyFill="1" applyBorder="1" applyAlignment="1">
      <alignment vertical="center"/>
    </xf>
    <xf numFmtId="165" fontId="21" fillId="9" borderId="16" xfId="42" applyFont="1" applyFill="1" applyBorder="1" applyAlignment="1">
      <alignment vertical="center"/>
    </xf>
    <xf numFmtId="8" fontId="21" fillId="9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8" fontId="2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165" fontId="60" fillId="0" borderId="19" xfId="42" applyFont="1" applyBorder="1" applyAlignment="1">
      <alignment vertical="center"/>
    </xf>
    <xf numFmtId="165" fontId="17" fillId="0" borderId="19" xfId="42" applyFont="1" applyBorder="1" applyAlignment="1">
      <alignment vertical="center"/>
    </xf>
    <xf numFmtId="8" fontId="60" fillId="0" borderId="0" xfId="0" applyNumberFormat="1" applyFont="1" applyBorder="1" applyAlignment="1">
      <alignment vertical="center"/>
    </xf>
    <xf numFmtId="165" fontId="60" fillId="0" borderId="12" xfId="42" applyFont="1" applyBorder="1" applyAlignment="1">
      <alignment vertical="center"/>
    </xf>
    <xf numFmtId="165" fontId="17" fillId="0" borderId="12" xfId="42" applyFont="1" applyBorder="1" applyAlignment="1">
      <alignment vertical="center"/>
    </xf>
    <xf numFmtId="8" fontId="61" fillId="31" borderId="0" xfId="0" applyNumberFormat="1" applyFont="1" applyFill="1" applyBorder="1" applyAlignment="1">
      <alignment vertical="center"/>
    </xf>
    <xf numFmtId="165" fontId="61" fillId="31" borderId="12" xfId="42" applyFont="1" applyFill="1" applyBorder="1" applyAlignment="1">
      <alignment vertical="center"/>
    </xf>
    <xf numFmtId="165" fontId="16" fillId="0" borderId="15" xfId="42" applyFont="1" applyBorder="1" applyAlignment="1">
      <alignment vertical="center"/>
    </xf>
    <xf numFmtId="165" fontId="21" fillId="9" borderId="12" xfId="42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165" fontId="60" fillId="0" borderId="20" xfId="42" applyFont="1" applyBorder="1" applyAlignment="1">
      <alignment vertical="center"/>
    </xf>
    <xf numFmtId="165" fontId="16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165" fontId="62" fillId="0" borderId="2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165" fontId="3" fillId="0" borderId="16" xfId="4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19" xfId="42" applyFont="1" applyBorder="1" applyAlignment="1">
      <alignment horizontal="center" vertical="center"/>
    </xf>
    <xf numFmtId="165" fontId="10" fillId="0" borderId="16" xfId="42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65" fontId="10" fillId="0" borderId="12" xfId="42" applyFont="1" applyBorder="1" applyAlignment="1">
      <alignment horizontal="center" vertical="center"/>
    </xf>
    <xf numFmtId="165" fontId="3" fillId="0" borderId="17" xfId="42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165" fontId="3" fillId="0" borderId="12" xfId="42" applyFont="1" applyBorder="1" applyAlignment="1">
      <alignment horizontal="center" vertical="center"/>
    </xf>
    <xf numFmtId="165" fontId="3" fillId="0" borderId="16" xfId="42" applyFont="1" applyBorder="1" applyAlignment="1">
      <alignment horizontal="center" vertical="center"/>
    </xf>
    <xf numFmtId="165" fontId="15" fillId="0" borderId="18" xfId="42" applyFont="1" applyBorder="1" applyAlignment="1">
      <alignment horizontal="center" vertical="center"/>
    </xf>
    <xf numFmtId="8" fontId="15" fillId="0" borderId="0" xfId="0" applyNumberFormat="1" applyFont="1" applyBorder="1" applyAlignment="1">
      <alignment horizontal="center" vertical="center"/>
    </xf>
    <xf numFmtId="165" fontId="15" fillId="0" borderId="15" xfId="42" applyFont="1" applyBorder="1" applyAlignment="1">
      <alignment horizontal="center" vertical="center"/>
    </xf>
    <xf numFmtId="165" fontId="15" fillId="0" borderId="12" xfId="42" applyFont="1" applyBorder="1" applyAlignment="1">
      <alignment horizontal="center" vertical="center"/>
    </xf>
    <xf numFmtId="8" fontId="15" fillId="0" borderId="11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8" fontId="11" fillId="34" borderId="0" xfId="0" applyNumberFormat="1" applyFont="1" applyFill="1" applyBorder="1" applyAlignment="1">
      <alignment horizontal="center" vertical="center"/>
    </xf>
    <xf numFmtId="167" fontId="11" fillId="34" borderId="16" xfId="42" applyNumberFormat="1" applyFont="1" applyFill="1" applyBorder="1" applyAlignment="1">
      <alignment horizontal="center" vertical="center"/>
    </xf>
    <xf numFmtId="165" fontId="63" fillId="34" borderId="12" xfId="42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167" fontId="2" fillId="35" borderId="18" xfId="42" applyNumberFormat="1" applyFont="1" applyFill="1" applyBorder="1" applyAlignment="1">
      <alignment horizontal="center" vertical="center"/>
    </xf>
    <xf numFmtId="165" fontId="2" fillId="9" borderId="16" xfId="42" applyFont="1" applyFill="1" applyBorder="1" applyAlignment="1">
      <alignment horizontal="center" vertical="center"/>
    </xf>
    <xf numFmtId="165" fontId="15" fillId="0" borderId="16" xfId="42" applyFont="1" applyBorder="1" applyAlignment="1">
      <alignment horizontal="center" vertical="center"/>
    </xf>
    <xf numFmtId="8" fontId="15" fillId="0" borderId="21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5.25390625" style="79" customWidth="1"/>
    <col min="2" max="3" width="9.125" style="29" customWidth="1"/>
    <col min="4" max="5" width="18.75390625" style="29" customWidth="1"/>
    <col min="6" max="6" width="1.25" style="29" hidden="1" customWidth="1"/>
    <col min="7" max="7" width="18.625" style="29" customWidth="1"/>
    <col min="8" max="8" width="14.375" style="157" customWidth="1"/>
    <col min="9" max="16384" width="9.125" style="29" customWidth="1"/>
  </cols>
  <sheetData>
    <row r="1" spans="1:8" s="84" customFormat="1" ht="12">
      <c r="A1" s="93"/>
      <c r="H1" s="93"/>
    </row>
    <row r="2" spans="1:9" s="84" customFormat="1" ht="12">
      <c r="A2" s="93"/>
      <c r="B2" s="94" t="s">
        <v>23</v>
      </c>
      <c r="C2" s="72"/>
      <c r="D2" s="72"/>
      <c r="E2" s="72"/>
      <c r="F2" s="72"/>
      <c r="G2" s="72"/>
      <c r="H2" s="86"/>
      <c r="I2" s="71"/>
    </row>
    <row r="3" spans="1:9" s="84" customFormat="1" ht="12">
      <c r="A3" s="93"/>
      <c r="B3" s="72"/>
      <c r="C3" s="72"/>
      <c r="D3" s="72"/>
      <c r="E3" s="72"/>
      <c r="F3" s="72"/>
      <c r="G3" s="72"/>
      <c r="H3" s="86"/>
      <c r="I3" s="71"/>
    </row>
    <row r="4" spans="1:9" s="84" customFormat="1" ht="15.75" customHeight="1">
      <c r="A4" s="93"/>
      <c r="B4" s="200" t="s">
        <v>0</v>
      </c>
      <c r="C4" s="201"/>
      <c r="D4" s="202"/>
      <c r="E4" s="97" t="s">
        <v>1</v>
      </c>
      <c r="F4" s="96"/>
      <c r="G4" s="98"/>
      <c r="H4" s="86"/>
      <c r="I4" s="71"/>
    </row>
    <row r="5" spans="1:9" s="84" customFormat="1" ht="15.75" customHeight="1">
      <c r="A5" s="93"/>
      <c r="B5" s="99" t="s">
        <v>3</v>
      </c>
      <c r="C5" s="100"/>
      <c r="D5" s="101"/>
      <c r="E5" s="102">
        <f>SUM(E6:E7)</f>
        <v>41570528</v>
      </c>
      <c r="F5" s="103"/>
      <c r="G5" s="104"/>
      <c r="H5" s="151"/>
      <c r="I5" s="71"/>
    </row>
    <row r="6" spans="1:9" s="84" customFormat="1" ht="15.75" customHeight="1">
      <c r="A6" s="93"/>
      <c r="B6" s="105" t="s">
        <v>7</v>
      </c>
      <c r="C6" s="106" t="s">
        <v>8</v>
      </c>
      <c r="D6" s="107"/>
      <c r="E6" s="108">
        <v>40582858</v>
      </c>
      <c r="F6" s="72"/>
      <c r="G6" s="109"/>
      <c r="H6" s="151"/>
      <c r="I6" s="71"/>
    </row>
    <row r="7" spans="1:9" s="84" customFormat="1" ht="15.75" customHeight="1">
      <c r="A7" s="93"/>
      <c r="B7" s="105"/>
      <c r="C7" s="106" t="s">
        <v>6</v>
      </c>
      <c r="D7" s="107"/>
      <c r="E7" s="108">
        <v>987670</v>
      </c>
      <c r="F7" s="72"/>
      <c r="G7" s="109"/>
      <c r="H7" s="151"/>
      <c r="I7" s="71"/>
    </row>
    <row r="8" spans="1:9" s="84" customFormat="1" ht="15.75" customHeight="1">
      <c r="A8" s="93"/>
      <c r="B8" s="99" t="s">
        <v>4</v>
      </c>
      <c r="C8" s="100"/>
      <c r="D8" s="101"/>
      <c r="E8" s="102">
        <f>SUM(E9:E10)</f>
        <v>46912227</v>
      </c>
      <c r="F8" s="110"/>
      <c r="G8" s="111"/>
      <c r="H8" s="151"/>
      <c r="I8" s="71"/>
    </row>
    <row r="9" spans="1:9" s="84" customFormat="1" ht="15.75" customHeight="1">
      <c r="A9" s="93"/>
      <c r="B9" s="105" t="s">
        <v>9</v>
      </c>
      <c r="C9" s="106" t="s">
        <v>10</v>
      </c>
      <c r="D9" s="112"/>
      <c r="E9" s="113">
        <v>39301337</v>
      </c>
      <c r="F9" s="114"/>
      <c r="G9" s="109"/>
      <c r="H9" s="151"/>
      <c r="I9" s="71"/>
    </row>
    <row r="10" spans="1:9" s="84" customFormat="1" ht="15.75" customHeight="1">
      <c r="A10" s="93"/>
      <c r="B10" s="105"/>
      <c r="C10" s="106" t="s">
        <v>11</v>
      </c>
      <c r="D10" s="107"/>
      <c r="E10" s="108">
        <v>7610890</v>
      </c>
      <c r="F10" s="114"/>
      <c r="G10" s="109"/>
      <c r="H10" s="151"/>
      <c r="I10" s="71"/>
    </row>
    <row r="11" spans="1:9" s="84" customFormat="1" ht="15.75" customHeight="1">
      <c r="A11" s="93"/>
      <c r="B11" s="115" t="s">
        <v>15</v>
      </c>
      <c r="C11" s="116"/>
      <c r="D11" s="117"/>
      <c r="E11" s="118">
        <f>E5-E8</f>
        <v>-5341699</v>
      </c>
      <c r="F11" s="119"/>
      <c r="G11" s="120"/>
      <c r="H11" s="86"/>
      <c r="I11" s="71"/>
    </row>
    <row r="12" spans="1:9" s="84" customFormat="1" ht="15.75" customHeight="1">
      <c r="A12" s="93"/>
      <c r="B12" s="121" t="s">
        <v>12</v>
      </c>
      <c r="C12" s="122"/>
      <c r="D12" s="123"/>
      <c r="E12" s="124">
        <v>1640219</v>
      </c>
      <c r="F12" s="125"/>
      <c r="G12" s="126"/>
      <c r="H12" s="86"/>
      <c r="I12" s="71"/>
    </row>
    <row r="13" spans="1:9" s="84" customFormat="1" ht="15.75" customHeight="1">
      <c r="A13" s="93"/>
      <c r="B13" s="127" t="s">
        <v>13</v>
      </c>
      <c r="C13" s="128"/>
      <c r="D13" s="129"/>
      <c r="E13" s="130">
        <v>4981480</v>
      </c>
      <c r="F13" s="131"/>
      <c r="G13" s="126"/>
      <c r="H13" s="86"/>
      <c r="I13" s="71"/>
    </row>
    <row r="14" spans="1:9" s="84" customFormat="1" ht="15.75" customHeight="1">
      <c r="A14" s="93"/>
      <c r="B14" s="132" t="s">
        <v>14</v>
      </c>
      <c r="C14" s="133"/>
      <c r="D14" s="134"/>
      <c r="E14" s="135">
        <v>1280000</v>
      </c>
      <c r="F14" s="136"/>
      <c r="G14" s="120"/>
      <c r="H14" s="86"/>
      <c r="I14" s="71"/>
    </row>
    <row r="15" spans="1:9" s="140" customFormat="1" ht="15" customHeight="1">
      <c r="A15" s="137"/>
      <c r="B15" s="94"/>
      <c r="C15" s="138"/>
      <c r="D15" s="138"/>
      <c r="E15" s="120"/>
      <c r="F15" s="139"/>
      <c r="G15" s="120"/>
      <c r="H15" s="152"/>
      <c r="I15" s="87"/>
    </row>
    <row r="16" spans="1:9" s="84" customFormat="1" ht="12">
      <c r="A16" s="93"/>
      <c r="B16" s="199" t="s">
        <v>24</v>
      </c>
      <c r="C16" s="199"/>
      <c r="D16" s="199"/>
      <c r="E16" s="199"/>
      <c r="F16" s="199"/>
      <c r="G16" s="199"/>
      <c r="H16" s="86"/>
      <c r="I16" s="71"/>
    </row>
    <row r="17" spans="1:9" s="84" customFormat="1" ht="12">
      <c r="A17" s="93"/>
      <c r="B17" s="87"/>
      <c r="C17" s="71"/>
      <c r="D17" s="71"/>
      <c r="E17" s="71"/>
      <c r="F17" s="71"/>
      <c r="G17" s="71"/>
      <c r="H17" s="86"/>
      <c r="I17" s="71"/>
    </row>
    <row r="18" spans="1:9" s="84" customFormat="1" ht="15.75" customHeight="1">
      <c r="A18" s="93"/>
      <c r="B18" s="200" t="s">
        <v>0</v>
      </c>
      <c r="C18" s="201"/>
      <c r="D18" s="202"/>
      <c r="E18" s="95" t="s">
        <v>1</v>
      </c>
      <c r="F18" s="96"/>
      <c r="G18" s="97" t="s">
        <v>2</v>
      </c>
      <c r="H18" s="160" t="s">
        <v>40</v>
      </c>
      <c r="I18" s="71"/>
    </row>
    <row r="19" spans="1:9" s="84" customFormat="1" ht="15.75" customHeight="1">
      <c r="A19" s="93"/>
      <c r="B19" s="99" t="s">
        <v>3</v>
      </c>
      <c r="C19" s="100"/>
      <c r="D19" s="101">
        <f>G19/E19</f>
        <v>1.0528536433434614</v>
      </c>
      <c r="E19" s="102">
        <f>SUM(E20:E21)</f>
        <v>40335592.309999995</v>
      </c>
      <c r="F19" s="141"/>
      <c r="G19" s="142">
        <f>SUM(G20:G21)</f>
        <v>42467475.32</v>
      </c>
      <c r="H19" s="161">
        <f>SUM(H20:H21)</f>
        <v>2131883.010000007</v>
      </c>
      <c r="I19" s="71"/>
    </row>
    <row r="20" spans="1:9" s="84" customFormat="1" ht="15.75" customHeight="1">
      <c r="A20" s="93"/>
      <c r="B20" s="105" t="s">
        <v>7</v>
      </c>
      <c r="C20" s="106" t="s">
        <v>8</v>
      </c>
      <c r="D20" s="107"/>
      <c r="E20" s="108">
        <v>39270811.16</v>
      </c>
      <c r="F20" s="72"/>
      <c r="G20" s="143">
        <v>39382380.09</v>
      </c>
      <c r="H20" s="162">
        <f>G20-E20</f>
        <v>111568.93000000715</v>
      </c>
      <c r="I20" s="71"/>
    </row>
    <row r="21" spans="1:9" s="84" customFormat="1" ht="15.75" customHeight="1">
      <c r="A21" s="93"/>
      <c r="B21" s="105"/>
      <c r="C21" s="106" t="s">
        <v>6</v>
      </c>
      <c r="D21" s="107"/>
      <c r="E21" s="108">
        <v>1064781.15</v>
      </c>
      <c r="F21" s="72"/>
      <c r="G21" s="143">
        <v>3085095.23</v>
      </c>
      <c r="H21" s="162">
        <f>G21-E21</f>
        <v>2020314.08</v>
      </c>
      <c r="I21" s="71"/>
    </row>
    <row r="22" spans="1:9" s="84" customFormat="1" ht="15.75" customHeight="1">
      <c r="A22" s="93"/>
      <c r="B22" s="99" t="s">
        <v>4</v>
      </c>
      <c r="C22" s="100"/>
      <c r="D22" s="101">
        <f>G22/E22</f>
        <v>0.927629593899211</v>
      </c>
      <c r="E22" s="102">
        <f>SUM(E23:E24)</f>
        <v>44524340.730000004</v>
      </c>
      <c r="F22" s="144"/>
      <c r="G22" s="145">
        <f>SUM(G23:G24)</f>
        <v>41302096.11</v>
      </c>
      <c r="H22" s="161">
        <f>SUM(H23:H24)</f>
        <v>3222244.620000004</v>
      </c>
      <c r="I22" s="71"/>
    </row>
    <row r="23" spans="1:9" s="84" customFormat="1" ht="15.75" customHeight="1">
      <c r="A23" s="93"/>
      <c r="B23" s="105" t="s">
        <v>9</v>
      </c>
      <c r="C23" s="106" t="s">
        <v>10</v>
      </c>
      <c r="D23" s="112"/>
      <c r="E23" s="113">
        <v>36967816.5</v>
      </c>
      <c r="F23" s="114"/>
      <c r="G23" s="146">
        <v>35417981.8</v>
      </c>
      <c r="H23" s="162">
        <f>E23-G23</f>
        <v>1549834.700000003</v>
      </c>
      <c r="I23" s="71"/>
    </row>
    <row r="24" spans="1:9" s="84" customFormat="1" ht="15.75" customHeight="1">
      <c r="A24" s="93"/>
      <c r="B24" s="105"/>
      <c r="C24" s="106" t="s">
        <v>11</v>
      </c>
      <c r="D24" s="107"/>
      <c r="E24" s="108">
        <v>7556524.23</v>
      </c>
      <c r="F24" s="114"/>
      <c r="G24" s="146">
        <v>5884114.31</v>
      </c>
      <c r="H24" s="162">
        <f>E24-G24</f>
        <v>1672409.9200000009</v>
      </c>
      <c r="I24" s="71"/>
    </row>
    <row r="25" spans="1:9" s="84" customFormat="1" ht="15.75" customHeight="1">
      <c r="A25" s="93"/>
      <c r="B25" s="115" t="s">
        <v>15</v>
      </c>
      <c r="C25" s="116"/>
      <c r="D25" s="117"/>
      <c r="E25" s="118">
        <f>E19-E22</f>
        <v>-4188748.4200000092</v>
      </c>
      <c r="F25" s="147"/>
      <c r="G25" s="148">
        <f>G19-G22</f>
        <v>1165379.210000001</v>
      </c>
      <c r="H25" s="163"/>
      <c r="I25" s="71"/>
    </row>
    <row r="26" spans="1:9" s="84" customFormat="1" ht="15.75" customHeight="1">
      <c r="A26" s="93"/>
      <c r="B26" s="121" t="s">
        <v>12</v>
      </c>
      <c r="C26" s="122"/>
      <c r="D26" s="123"/>
      <c r="E26" s="124">
        <v>3696017.42</v>
      </c>
      <c r="F26" s="125"/>
      <c r="G26" s="149">
        <v>3696017.42</v>
      </c>
      <c r="H26" s="163"/>
      <c r="I26" s="71"/>
    </row>
    <row r="27" spans="1:9" s="84" customFormat="1" ht="15.75" customHeight="1">
      <c r="A27" s="93"/>
      <c r="B27" s="127" t="s">
        <v>13</v>
      </c>
      <c r="C27" s="128"/>
      <c r="D27" s="129"/>
      <c r="E27" s="130">
        <v>2246731</v>
      </c>
      <c r="F27" s="131"/>
      <c r="G27" s="130">
        <v>1000000</v>
      </c>
      <c r="H27" s="164">
        <f>G27-E27</f>
        <v>-1246731</v>
      </c>
      <c r="I27" s="71"/>
    </row>
    <row r="28" spans="1:9" s="84" customFormat="1" ht="15.75" customHeight="1">
      <c r="A28" s="93"/>
      <c r="B28" s="132" t="s">
        <v>14</v>
      </c>
      <c r="C28" s="133"/>
      <c r="D28" s="134"/>
      <c r="E28" s="135">
        <f>1830000-76000</f>
        <v>1754000</v>
      </c>
      <c r="F28" s="136"/>
      <c r="G28" s="150">
        <v>1753999.86</v>
      </c>
      <c r="H28" s="162">
        <f>E28-G28</f>
        <v>0.13999999989755452</v>
      </c>
      <c r="I28" s="71"/>
    </row>
    <row r="29" spans="1:9" s="45" customFormat="1" ht="15">
      <c r="A29" s="79"/>
      <c r="B29" s="44"/>
      <c r="C29" s="44"/>
      <c r="D29" s="44"/>
      <c r="E29" s="44"/>
      <c r="F29" s="53"/>
      <c r="G29" s="159" t="s">
        <v>41</v>
      </c>
      <c r="H29" s="158">
        <f>H19+H22+H27+H28</f>
        <v>4107396.7700000107</v>
      </c>
      <c r="I29" s="44"/>
    </row>
    <row r="30" spans="1:9" s="84" customFormat="1" ht="12">
      <c r="A30" s="93" t="s">
        <v>42</v>
      </c>
      <c r="B30" s="71"/>
      <c r="C30" s="71"/>
      <c r="D30" s="71"/>
      <c r="E30" s="71"/>
      <c r="F30" s="125"/>
      <c r="G30" s="159" t="s">
        <v>45</v>
      </c>
      <c r="H30" s="153">
        <v>1640219</v>
      </c>
      <c r="I30" s="71"/>
    </row>
    <row r="31" spans="1:9" s="84" customFormat="1" ht="12">
      <c r="A31" s="93"/>
      <c r="B31" s="71"/>
      <c r="C31" s="71"/>
      <c r="D31" s="71"/>
      <c r="E31" s="71"/>
      <c r="F31" s="125"/>
      <c r="G31" s="159" t="s">
        <v>43</v>
      </c>
      <c r="H31" s="153">
        <v>1165379.21</v>
      </c>
      <c r="I31" s="71"/>
    </row>
    <row r="32" spans="1:9" s="84" customFormat="1" ht="12">
      <c r="A32" s="93"/>
      <c r="B32" s="71"/>
      <c r="C32" s="71"/>
      <c r="D32" s="71"/>
      <c r="E32" s="71"/>
      <c r="F32" s="125"/>
      <c r="G32" s="159" t="s">
        <v>40</v>
      </c>
      <c r="H32" s="153">
        <v>1301798.56</v>
      </c>
      <c r="I32" s="71"/>
    </row>
    <row r="33" spans="1:9" s="84" customFormat="1" ht="12">
      <c r="A33" s="93"/>
      <c r="B33" s="71"/>
      <c r="C33" s="71"/>
      <c r="D33" s="71"/>
      <c r="E33" s="71"/>
      <c r="F33" s="125"/>
      <c r="G33" s="71"/>
      <c r="H33" s="158"/>
      <c r="I33" s="71"/>
    </row>
    <row r="34" spans="1:9" s="45" customFormat="1" ht="15">
      <c r="A34" s="79" t="s">
        <v>16</v>
      </c>
      <c r="B34" s="62" t="s">
        <v>30</v>
      </c>
      <c r="C34" s="44"/>
      <c r="D34" s="44"/>
      <c r="E34" s="74">
        <v>6217093</v>
      </c>
      <c r="F34" s="73"/>
      <c r="G34" s="77" t="s">
        <v>31</v>
      </c>
      <c r="H34" s="154"/>
      <c r="I34" s="44"/>
    </row>
    <row r="35" spans="1:9" s="45" customFormat="1" ht="15">
      <c r="A35" s="79"/>
      <c r="B35" s="63" t="s">
        <v>25</v>
      </c>
      <c r="C35" s="44"/>
      <c r="D35" s="44"/>
      <c r="E35" s="73">
        <v>332500</v>
      </c>
      <c r="F35" s="73"/>
      <c r="G35" s="203">
        <f>SUM(E35:E38)</f>
        <v>1280000</v>
      </c>
      <c r="H35" s="154"/>
      <c r="I35" s="44"/>
    </row>
    <row r="36" spans="1:9" s="45" customFormat="1" ht="15">
      <c r="A36" s="79"/>
      <c r="B36" s="63" t="s">
        <v>26</v>
      </c>
      <c r="C36" s="44"/>
      <c r="D36" s="44"/>
      <c r="E36" s="73">
        <v>282500</v>
      </c>
      <c r="F36" s="73"/>
      <c r="G36" s="203"/>
      <c r="H36" s="154"/>
      <c r="I36" s="44"/>
    </row>
    <row r="37" spans="1:9" s="45" customFormat="1" ht="15.75">
      <c r="A37" s="79"/>
      <c r="B37" s="63" t="s">
        <v>27</v>
      </c>
      <c r="C37" s="59"/>
      <c r="D37" s="59"/>
      <c r="E37" s="73">
        <v>142500</v>
      </c>
      <c r="F37" s="74"/>
      <c r="G37" s="203"/>
      <c r="H37" s="154"/>
      <c r="I37" s="44"/>
    </row>
    <row r="38" spans="1:9" s="45" customFormat="1" ht="15.75">
      <c r="A38" s="79"/>
      <c r="B38" s="63" t="s">
        <v>28</v>
      </c>
      <c r="C38" s="59"/>
      <c r="D38" s="59"/>
      <c r="E38" s="73">
        <v>522500</v>
      </c>
      <c r="F38" s="74"/>
      <c r="G38" s="203"/>
      <c r="H38" s="154"/>
      <c r="I38" s="44"/>
    </row>
    <row r="39" spans="2:9" ht="12.75">
      <c r="B39" s="70" t="s">
        <v>29</v>
      </c>
      <c r="C39" s="62"/>
      <c r="D39" s="62"/>
      <c r="E39" s="74">
        <f>E34-E35-E36-E37-E38</f>
        <v>4937093</v>
      </c>
      <c r="F39" s="74"/>
      <c r="G39" s="77" t="s">
        <v>32</v>
      </c>
      <c r="H39" s="155"/>
      <c r="I39" s="28"/>
    </row>
    <row r="40" spans="2:9" ht="12.75">
      <c r="B40" s="63" t="s">
        <v>36</v>
      </c>
      <c r="C40" s="63"/>
      <c r="D40" s="63"/>
      <c r="E40" s="75">
        <v>4981480</v>
      </c>
      <c r="F40" s="73"/>
      <c r="G40" s="78"/>
      <c r="H40" s="155"/>
      <c r="I40" s="28"/>
    </row>
    <row r="41" spans="2:9" ht="12.75">
      <c r="B41" s="62" t="s">
        <v>29</v>
      </c>
      <c r="C41" s="57"/>
      <c r="D41" s="57"/>
      <c r="E41" s="76">
        <f>SUM(E39:E40)</f>
        <v>9918573</v>
      </c>
      <c r="F41" s="73"/>
      <c r="G41" s="78" t="s">
        <v>33</v>
      </c>
      <c r="H41" s="155"/>
      <c r="I41" s="28"/>
    </row>
    <row r="42" spans="2:9" ht="18" customHeight="1">
      <c r="B42" s="62"/>
      <c r="C42" s="62"/>
      <c r="D42" s="62"/>
      <c r="E42" s="76"/>
      <c r="F42" s="74"/>
      <c r="G42" s="76"/>
      <c r="H42" s="155"/>
      <c r="I42" s="28"/>
    </row>
    <row r="43" spans="1:9" ht="12.75">
      <c r="A43" s="79" t="s">
        <v>17</v>
      </c>
      <c r="B43" s="62" t="s">
        <v>34</v>
      </c>
      <c r="C43" s="57"/>
      <c r="D43" s="57"/>
      <c r="E43" s="75"/>
      <c r="F43" s="73"/>
      <c r="G43" s="75"/>
      <c r="H43" s="155"/>
      <c r="I43" s="28"/>
    </row>
    <row r="44" spans="2:9" ht="33.75">
      <c r="B44" s="62"/>
      <c r="C44" s="57"/>
      <c r="D44" s="83" t="s">
        <v>35</v>
      </c>
      <c r="E44" s="83" t="s">
        <v>37</v>
      </c>
      <c r="F44" s="73"/>
      <c r="G44" s="75"/>
      <c r="H44" s="155"/>
      <c r="I44" s="28"/>
    </row>
    <row r="45" spans="2:9" ht="12.75">
      <c r="B45" s="86" t="s">
        <v>18</v>
      </c>
      <c r="C45" s="71">
        <v>2020</v>
      </c>
      <c r="D45" s="80">
        <v>1280000</v>
      </c>
      <c r="E45" s="81">
        <v>1280000</v>
      </c>
      <c r="F45" s="74"/>
      <c r="G45" s="76"/>
      <c r="H45" s="155"/>
      <c r="I45" s="28"/>
    </row>
    <row r="46" spans="2:9" ht="12.75">
      <c r="B46" s="71"/>
      <c r="C46" s="71">
        <v>2021</v>
      </c>
      <c r="D46" s="80">
        <v>1427093</v>
      </c>
      <c r="E46" s="81">
        <v>1627093</v>
      </c>
      <c r="F46" s="74"/>
      <c r="G46" s="76"/>
      <c r="H46" s="155"/>
      <c r="I46" s="28"/>
    </row>
    <row r="47" spans="2:8" ht="12.75">
      <c r="B47" s="71"/>
      <c r="C47" s="71">
        <v>2022</v>
      </c>
      <c r="D47" s="80">
        <v>1420000</v>
      </c>
      <c r="E47" s="81">
        <v>1620000</v>
      </c>
      <c r="F47" s="73"/>
      <c r="G47" s="75"/>
      <c r="H47" s="155"/>
    </row>
    <row r="48" spans="2:8" ht="12.75">
      <c r="B48" s="72"/>
      <c r="C48" s="71">
        <v>2023</v>
      </c>
      <c r="D48" s="80">
        <v>1190000</v>
      </c>
      <c r="E48" s="81">
        <v>1340000</v>
      </c>
      <c r="F48" s="73"/>
      <c r="G48" s="75"/>
      <c r="H48" s="156"/>
    </row>
    <row r="49" spans="2:8" ht="12.75">
      <c r="B49" s="71"/>
      <c r="C49" s="71">
        <v>2024</v>
      </c>
      <c r="D49" s="80">
        <v>900000</v>
      </c>
      <c r="E49" s="81">
        <v>1250000</v>
      </c>
      <c r="F49" s="73"/>
      <c r="G49" s="75"/>
      <c r="H49" s="156"/>
    </row>
    <row r="50" spans="2:8" ht="12.75">
      <c r="B50" s="87"/>
      <c r="C50" s="71">
        <v>2025</v>
      </c>
      <c r="D50" s="80"/>
      <c r="E50" s="80">
        <v>700000</v>
      </c>
      <c r="F50" s="73"/>
      <c r="G50" s="73"/>
      <c r="H50" s="156"/>
    </row>
    <row r="51" spans="2:8" ht="12.75">
      <c r="B51" s="71"/>
      <c r="C51" s="71">
        <v>2026</v>
      </c>
      <c r="D51" s="80"/>
      <c r="E51" s="80">
        <v>800000</v>
      </c>
      <c r="F51" s="73"/>
      <c r="G51" s="73"/>
      <c r="H51" s="156"/>
    </row>
    <row r="52" spans="2:8" ht="12.75">
      <c r="B52" s="71"/>
      <c r="C52" s="71">
        <v>2027</v>
      </c>
      <c r="D52" s="80"/>
      <c r="E52" s="80">
        <v>800000</v>
      </c>
      <c r="F52" s="73"/>
      <c r="G52" s="73"/>
      <c r="H52" s="156"/>
    </row>
    <row r="53" spans="2:8" ht="12.75">
      <c r="B53" s="71"/>
      <c r="C53" s="71">
        <v>2028</v>
      </c>
      <c r="D53" s="80"/>
      <c r="E53" s="80">
        <v>800000</v>
      </c>
      <c r="F53" s="73"/>
      <c r="G53" s="73"/>
      <c r="H53" s="156"/>
    </row>
    <row r="54" spans="2:8" ht="12.75">
      <c r="B54" s="71"/>
      <c r="C54" s="71">
        <v>2029</v>
      </c>
      <c r="D54" s="80"/>
      <c r="E54" s="80">
        <v>981480</v>
      </c>
      <c r="F54" s="73"/>
      <c r="G54" s="73"/>
      <c r="H54" s="156"/>
    </row>
    <row r="56" spans="1:2" ht="12.75">
      <c r="A56" s="79" t="s">
        <v>19</v>
      </c>
      <c r="B56" s="62" t="s">
        <v>20</v>
      </c>
    </row>
    <row r="57" spans="2:8" ht="12.75">
      <c r="B57" s="82"/>
      <c r="C57" s="85"/>
      <c r="D57" s="85"/>
      <c r="E57" s="89" t="s">
        <v>22</v>
      </c>
      <c r="F57" s="89"/>
      <c r="G57" s="89" t="s">
        <v>38</v>
      </c>
      <c r="H57" s="92"/>
    </row>
    <row r="58" spans="2:8" ht="12.75">
      <c r="B58" s="85" t="s">
        <v>21</v>
      </c>
      <c r="C58" s="85"/>
      <c r="D58" s="85"/>
      <c r="E58" s="88">
        <v>7870968</v>
      </c>
      <c r="F58" s="88"/>
      <c r="G58" s="88">
        <v>793351</v>
      </c>
      <c r="H58" s="91" t="s">
        <v>39</v>
      </c>
    </row>
    <row r="59" spans="2:8" ht="12.75">
      <c r="B59" s="85"/>
      <c r="C59" s="85"/>
      <c r="D59" s="85"/>
      <c r="E59" s="88"/>
      <c r="F59" s="88"/>
      <c r="G59" s="88"/>
      <c r="H59" s="92"/>
    </row>
    <row r="60" spans="2:8" ht="12.75">
      <c r="B60" s="85"/>
      <c r="C60" s="85"/>
      <c r="D60" s="85"/>
      <c r="E60" s="88"/>
      <c r="F60" s="88"/>
      <c r="G60" s="88"/>
      <c r="H60" s="92"/>
    </row>
    <row r="61" spans="1:8" ht="12.75">
      <c r="A61" s="165" t="s">
        <v>44</v>
      </c>
      <c r="B61" s="85"/>
      <c r="C61" s="85"/>
      <c r="D61" s="85"/>
      <c r="E61" s="88"/>
      <c r="F61" s="88"/>
      <c r="G61" s="88"/>
      <c r="H61" s="92"/>
    </row>
    <row r="62" spans="2:8" ht="12.75">
      <c r="B62" s="85"/>
      <c r="C62" s="85"/>
      <c r="D62" s="85"/>
      <c r="E62" s="88"/>
      <c r="F62" s="88"/>
      <c r="G62" s="88"/>
      <c r="H62" s="92"/>
    </row>
    <row r="63" spans="2:8" ht="12.75">
      <c r="B63" s="85"/>
      <c r="C63" s="85"/>
      <c r="D63" s="85"/>
      <c r="E63" s="88"/>
      <c r="F63" s="88"/>
      <c r="G63" s="88"/>
      <c r="H63" s="92"/>
    </row>
    <row r="64" spans="2:8" ht="12.75">
      <c r="B64" s="85"/>
      <c r="C64" s="85"/>
      <c r="D64" s="85"/>
      <c r="E64" s="84"/>
      <c r="F64" s="84"/>
      <c r="G64" s="84"/>
      <c r="H64" s="92"/>
    </row>
    <row r="65" spans="2:8" ht="12.75">
      <c r="B65" s="85"/>
      <c r="C65" s="85"/>
      <c r="D65" s="85"/>
      <c r="E65" s="84"/>
      <c r="F65" s="84"/>
      <c r="G65" s="84"/>
      <c r="H65" s="92"/>
    </row>
    <row r="66" spans="2:8" ht="12.75">
      <c r="B66" s="85"/>
      <c r="C66" s="85"/>
      <c r="D66" s="85"/>
      <c r="E66" s="84"/>
      <c r="F66" s="84"/>
      <c r="G66" s="84"/>
      <c r="H66" s="92"/>
    </row>
    <row r="67" spans="2:8" ht="12.75">
      <c r="B67" s="85"/>
      <c r="C67" s="85"/>
      <c r="D67" s="85"/>
      <c r="E67" s="84"/>
      <c r="F67" s="84"/>
      <c r="G67" s="84"/>
      <c r="H67" s="92"/>
    </row>
    <row r="68" spans="2:8" ht="12.75">
      <c r="B68" s="85"/>
      <c r="C68" s="85"/>
      <c r="D68" s="85"/>
      <c r="E68" s="84"/>
      <c r="F68" s="84"/>
      <c r="G68" s="84"/>
      <c r="H68" s="92"/>
    </row>
    <row r="69" spans="2:8" ht="12.75">
      <c r="B69" s="85"/>
      <c r="C69" s="85"/>
      <c r="D69" s="85"/>
      <c r="E69" s="84"/>
      <c r="F69" s="84"/>
      <c r="G69" s="84"/>
      <c r="H69" s="92"/>
    </row>
    <row r="70" spans="2:8" ht="12.75">
      <c r="B70" s="85"/>
      <c r="C70" s="85"/>
      <c r="D70" s="85"/>
      <c r="E70" s="84"/>
      <c r="F70" s="84"/>
      <c r="G70" s="84"/>
      <c r="H70" s="92"/>
    </row>
    <row r="71" spans="2:8" ht="12.75">
      <c r="B71" s="85"/>
      <c r="C71" s="85"/>
      <c r="D71" s="85"/>
      <c r="E71" s="84"/>
      <c r="F71" s="84"/>
      <c r="G71" s="84"/>
      <c r="H71" s="92"/>
    </row>
    <row r="72" spans="2:8" ht="12.75">
      <c r="B72" s="85"/>
      <c r="C72" s="85"/>
      <c r="D72" s="85"/>
      <c r="E72" s="85"/>
      <c r="F72" s="85"/>
      <c r="G72" s="85"/>
      <c r="H72" s="92"/>
    </row>
    <row r="73" spans="2:8" ht="12.75">
      <c r="B73" s="85"/>
      <c r="C73" s="85"/>
      <c r="D73" s="85"/>
      <c r="E73" s="85"/>
      <c r="F73" s="85"/>
      <c r="G73" s="85"/>
      <c r="H73" s="92"/>
    </row>
    <row r="74" spans="2:8" ht="12.75">
      <c r="B74" s="85"/>
      <c r="C74" s="85"/>
      <c r="D74" s="85"/>
      <c r="E74" s="85"/>
      <c r="F74" s="85"/>
      <c r="G74" s="85"/>
      <c r="H74" s="92"/>
    </row>
    <row r="75" spans="2:8" ht="12.75">
      <c r="B75" s="85"/>
      <c r="C75" s="85"/>
      <c r="D75" s="85"/>
      <c r="E75" s="85"/>
      <c r="F75" s="85"/>
      <c r="G75" s="85"/>
      <c r="H75" s="92"/>
    </row>
    <row r="76" spans="2:8" ht="12.75">
      <c r="B76" s="85"/>
      <c r="C76" s="85"/>
      <c r="D76" s="85"/>
      <c r="E76" s="85"/>
      <c r="F76" s="85"/>
      <c r="G76" s="85"/>
      <c r="H76" s="92"/>
    </row>
    <row r="77" spans="2:8" ht="12.75">
      <c r="B77" s="85"/>
      <c r="C77" s="85"/>
      <c r="D77" s="85"/>
      <c r="E77" s="85"/>
      <c r="F77" s="85"/>
      <c r="G77" s="85"/>
      <c r="H77" s="92"/>
    </row>
    <row r="78" spans="2:8" ht="12.75">
      <c r="B78" s="85"/>
      <c r="C78" s="85"/>
      <c r="D78" s="85"/>
      <c r="E78" s="85"/>
      <c r="F78" s="85"/>
      <c r="G78" s="85"/>
      <c r="H78" s="92"/>
    </row>
    <row r="79" spans="2:8" ht="12.75">
      <c r="B79" s="85"/>
      <c r="C79" s="85"/>
      <c r="D79" s="85"/>
      <c r="E79" s="85"/>
      <c r="F79" s="85"/>
      <c r="G79" s="85"/>
      <c r="H79" s="92"/>
    </row>
    <row r="80" spans="2:8" ht="12.75">
      <c r="B80" s="85"/>
      <c r="C80" s="85"/>
      <c r="D80" s="85"/>
      <c r="E80" s="85"/>
      <c r="F80" s="85"/>
      <c r="G80" s="85"/>
      <c r="H80" s="92"/>
    </row>
    <row r="81" spans="2:8" ht="12.75">
      <c r="B81" s="85"/>
      <c r="C81" s="85"/>
      <c r="D81" s="85"/>
      <c r="E81" s="85"/>
      <c r="F81" s="85"/>
      <c r="G81" s="85"/>
      <c r="H81" s="92"/>
    </row>
    <row r="82" spans="2:8" ht="12.75">
      <c r="B82" s="85"/>
      <c r="C82" s="85"/>
      <c r="D82" s="85"/>
      <c r="E82" s="85"/>
      <c r="F82" s="85"/>
      <c r="G82" s="85"/>
      <c r="H82" s="92"/>
    </row>
    <row r="83" spans="2:8" ht="12.75">
      <c r="B83" s="85"/>
      <c r="C83" s="85"/>
      <c r="D83" s="85"/>
      <c r="E83" s="85"/>
      <c r="F83" s="85"/>
      <c r="G83" s="85"/>
      <c r="H83" s="92"/>
    </row>
    <row r="84" spans="2:8" ht="12.75">
      <c r="B84" s="85"/>
      <c r="C84" s="85"/>
      <c r="D84" s="85"/>
      <c r="E84" s="85"/>
      <c r="F84" s="85"/>
      <c r="G84" s="85"/>
      <c r="H84" s="92"/>
    </row>
    <row r="85" spans="2:8" ht="12.75">
      <c r="B85" s="85"/>
      <c r="C85" s="85"/>
      <c r="D85" s="85"/>
      <c r="E85" s="85"/>
      <c r="F85" s="85"/>
      <c r="G85" s="85"/>
      <c r="H85" s="92"/>
    </row>
    <row r="86" spans="2:8" ht="12.75">
      <c r="B86" s="85"/>
      <c r="C86" s="85"/>
      <c r="D86" s="85"/>
      <c r="E86" s="85"/>
      <c r="F86" s="85"/>
      <c r="G86" s="85"/>
      <c r="H86" s="92"/>
    </row>
    <row r="87" spans="2:8" ht="12.75">
      <c r="B87" s="85"/>
      <c r="C87" s="85"/>
      <c r="D87" s="85"/>
      <c r="E87" s="85"/>
      <c r="F87" s="85"/>
      <c r="G87" s="85"/>
      <c r="H87" s="92"/>
    </row>
    <row r="88" spans="2:8" ht="12.75">
      <c r="B88" s="85"/>
      <c r="C88" s="85"/>
      <c r="D88" s="85"/>
      <c r="E88" s="85"/>
      <c r="F88" s="85"/>
      <c r="G88" s="85"/>
      <c r="H88" s="92"/>
    </row>
    <row r="89" spans="2:8" ht="12.75">
      <c r="B89" s="85"/>
      <c r="C89" s="85"/>
      <c r="D89" s="85"/>
      <c r="E89" s="85"/>
      <c r="F89" s="85"/>
      <c r="G89" s="85"/>
      <c r="H89" s="92"/>
    </row>
  </sheetData>
  <sheetProtection/>
  <mergeCells count="4">
    <mergeCell ref="B16:G16"/>
    <mergeCell ref="B18:D18"/>
    <mergeCell ref="B4:D4"/>
    <mergeCell ref="G35:G38"/>
  </mergeCells>
  <printOptions/>
  <pageMargins left="0.27" right="0.34" top="0.29" bottom="0.29" header="0.17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5.25390625" style="79" customWidth="1"/>
    <col min="2" max="3" width="9.125" style="29" customWidth="1"/>
    <col min="4" max="5" width="18.75390625" style="29" customWidth="1"/>
    <col min="6" max="6" width="1.25" style="29" hidden="1" customWidth="1"/>
    <col min="7" max="7" width="18.625" style="29" customWidth="1"/>
    <col min="8" max="8" width="14.25390625" style="157" customWidth="1"/>
    <col min="9" max="16384" width="9.125" style="29" customWidth="1"/>
  </cols>
  <sheetData>
    <row r="1" spans="1:8" s="84" customFormat="1" ht="12">
      <c r="A1" s="93"/>
      <c r="H1" s="93"/>
    </row>
    <row r="2" spans="1:9" s="84" customFormat="1" ht="12">
      <c r="A2" s="93"/>
      <c r="B2" s="94" t="s">
        <v>23</v>
      </c>
      <c r="C2" s="72"/>
      <c r="D2" s="72"/>
      <c r="E2" s="72"/>
      <c r="F2" s="72"/>
      <c r="G2" s="72"/>
      <c r="H2" s="86"/>
      <c r="I2" s="71"/>
    </row>
    <row r="3" spans="1:9" s="84" customFormat="1" ht="12">
      <c r="A3" s="93"/>
      <c r="B3" s="72"/>
      <c r="C3" s="72"/>
      <c r="D3" s="72"/>
      <c r="E3" s="72"/>
      <c r="F3" s="72"/>
      <c r="G3" s="72"/>
      <c r="H3" s="86"/>
      <c r="I3" s="71"/>
    </row>
    <row r="4" spans="1:9" s="84" customFormat="1" ht="15.75" customHeight="1">
      <c r="A4" s="93"/>
      <c r="B4" s="200" t="s">
        <v>0</v>
      </c>
      <c r="C4" s="201"/>
      <c r="D4" s="202"/>
      <c r="E4" s="97" t="s">
        <v>1</v>
      </c>
      <c r="F4" s="96"/>
      <c r="G4" s="98"/>
      <c r="H4" s="86"/>
      <c r="I4" s="71"/>
    </row>
    <row r="5" spans="1:9" s="84" customFormat="1" ht="15.75" customHeight="1">
      <c r="A5" s="93"/>
      <c r="B5" s="99" t="s">
        <v>3</v>
      </c>
      <c r="C5" s="100"/>
      <c r="D5" s="101"/>
      <c r="E5" s="102">
        <f>SUM(E6:E7)</f>
        <v>41570528</v>
      </c>
      <c r="F5" s="103"/>
      <c r="G5" s="104"/>
      <c r="H5" s="151"/>
      <c r="I5" s="71"/>
    </row>
    <row r="6" spans="1:9" s="84" customFormat="1" ht="15.75" customHeight="1" hidden="1">
      <c r="A6" s="93"/>
      <c r="B6" s="105" t="s">
        <v>7</v>
      </c>
      <c r="C6" s="106" t="s">
        <v>8</v>
      </c>
      <c r="D6" s="107"/>
      <c r="E6" s="108">
        <v>40582858</v>
      </c>
      <c r="F6" s="72"/>
      <c r="G6" s="109"/>
      <c r="H6" s="151"/>
      <c r="I6" s="71"/>
    </row>
    <row r="7" spans="1:9" s="84" customFormat="1" ht="15.75" customHeight="1" hidden="1">
      <c r="A7" s="93"/>
      <c r="B7" s="105"/>
      <c r="C7" s="106" t="s">
        <v>6</v>
      </c>
      <c r="D7" s="107"/>
      <c r="E7" s="108">
        <v>987670</v>
      </c>
      <c r="F7" s="72"/>
      <c r="G7" s="109"/>
      <c r="H7" s="151"/>
      <c r="I7" s="71"/>
    </row>
    <row r="8" spans="1:9" s="84" customFormat="1" ht="15.75" customHeight="1">
      <c r="A8" s="93"/>
      <c r="B8" s="99" t="s">
        <v>4</v>
      </c>
      <c r="C8" s="100"/>
      <c r="D8" s="101"/>
      <c r="E8" s="102">
        <f>SUM(E9:E10)</f>
        <v>46912227</v>
      </c>
      <c r="F8" s="110"/>
      <c r="G8" s="111"/>
      <c r="H8" s="151"/>
      <c r="I8" s="71"/>
    </row>
    <row r="9" spans="1:9" s="84" customFormat="1" ht="15.75" customHeight="1" hidden="1">
      <c r="A9" s="93"/>
      <c r="B9" s="105" t="s">
        <v>9</v>
      </c>
      <c r="C9" s="106" t="s">
        <v>10</v>
      </c>
      <c r="D9" s="112"/>
      <c r="E9" s="113">
        <v>39301337</v>
      </c>
      <c r="F9" s="114"/>
      <c r="G9" s="109"/>
      <c r="H9" s="151"/>
      <c r="I9" s="71"/>
    </row>
    <row r="10" spans="1:9" s="84" customFormat="1" ht="15.75" customHeight="1" hidden="1">
      <c r="A10" s="93"/>
      <c r="B10" s="105"/>
      <c r="C10" s="106" t="s">
        <v>11</v>
      </c>
      <c r="D10" s="107"/>
      <c r="E10" s="108">
        <v>7610890</v>
      </c>
      <c r="F10" s="114"/>
      <c r="G10" s="109"/>
      <c r="H10" s="151"/>
      <c r="I10" s="71"/>
    </row>
    <row r="11" spans="1:9" s="84" customFormat="1" ht="15.75" customHeight="1">
      <c r="A11" s="93"/>
      <c r="B11" s="115" t="s">
        <v>15</v>
      </c>
      <c r="C11" s="116"/>
      <c r="D11" s="117"/>
      <c r="E11" s="118">
        <f>E5-E8</f>
        <v>-5341699</v>
      </c>
      <c r="F11" s="119"/>
      <c r="G11" s="120"/>
      <c r="H11" s="86"/>
      <c r="I11" s="71"/>
    </row>
    <row r="12" spans="1:9" s="84" customFormat="1" ht="15.75" customHeight="1">
      <c r="A12" s="93"/>
      <c r="B12" s="121" t="s">
        <v>12</v>
      </c>
      <c r="C12" s="122"/>
      <c r="D12" s="123"/>
      <c r="E12" s="124">
        <v>1640219</v>
      </c>
      <c r="F12" s="125"/>
      <c r="G12" s="126"/>
      <c r="H12" s="86"/>
      <c r="I12" s="71"/>
    </row>
    <row r="13" spans="1:9" s="84" customFormat="1" ht="15.75" customHeight="1">
      <c r="A13" s="93"/>
      <c r="B13" s="127" t="s">
        <v>13</v>
      </c>
      <c r="C13" s="128"/>
      <c r="D13" s="129"/>
      <c r="E13" s="130">
        <v>4981480</v>
      </c>
      <c r="F13" s="131"/>
      <c r="G13" s="126"/>
      <c r="H13" s="86"/>
      <c r="I13" s="71"/>
    </row>
    <row r="14" spans="1:9" s="84" customFormat="1" ht="15.75" customHeight="1">
      <c r="A14" s="93"/>
      <c r="B14" s="132" t="s">
        <v>14</v>
      </c>
      <c r="C14" s="133"/>
      <c r="D14" s="134"/>
      <c r="E14" s="135">
        <v>1280000</v>
      </c>
      <c r="F14" s="136"/>
      <c r="G14" s="120"/>
      <c r="H14" s="86"/>
      <c r="I14" s="71"/>
    </row>
    <row r="15" spans="1:9" s="140" customFormat="1" ht="15" customHeight="1">
      <c r="A15" s="137"/>
      <c r="B15" s="94"/>
      <c r="C15" s="138"/>
      <c r="D15" s="138"/>
      <c r="E15" s="120"/>
      <c r="F15" s="139"/>
      <c r="G15" s="120"/>
      <c r="H15" s="152"/>
      <c r="I15" s="87"/>
    </row>
    <row r="16" spans="1:9" s="84" customFormat="1" ht="12">
      <c r="A16" s="93"/>
      <c r="B16" s="199" t="s">
        <v>24</v>
      </c>
      <c r="C16" s="199"/>
      <c r="D16" s="199"/>
      <c r="E16" s="199"/>
      <c r="F16" s="199"/>
      <c r="G16" s="199"/>
      <c r="H16" s="86"/>
      <c r="I16" s="71"/>
    </row>
    <row r="17" spans="1:9" s="84" customFormat="1" ht="12">
      <c r="A17" s="93"/>
      <c r="B17" s="87"/>
      <c r="C17" s="71"/>
      <c r="D17" s="71"/>
      <c r="E17" s="71"/>
      <c r="F17" s="71"/>
      <c r="G17" s="71"/>
      <c r="H17" s="86"/>
      <c r="I17" s="71"/>
    </row>
    <row r="18" spans="1:9" s="84" customFormat="1" ht="15.75" customHeight="1">
      <c r="A18" s="93"/>
      <c r="B18" s="200" t="s">
        <v>0</v>
      </c>
      <c r="C18" s="201"/>
      <c r="D18" s="202"/>
      <c r="E18" s="95" t="s">
        <v>1</v>
      </c>
      <c r="F18" s="96"/>
      <c r="G18" s="97" t="s">
        <v>2</v>
      </c>
      <c r="H18" s="160" t="s">
        <v>40</v>
      </c>
      <c r="I18" s="71"/>
    </row>
    <row r="19" spans="1:9" s="84" customFormat="1" ht="15.75" customHeight="1">
      <c r="A19" s="93"/>
      <c r="B19" s="105" t="s">
        <v>3</v>
      </c>
      <c r="C19" s="100"/>
      <c r="D19" s="101">
        <f>G19/E19</f>
        <v>1.0528536433434614</v>
      </c>
      <c r="E19" s="102">
        <f>SUM(E20:E21)</f>
        <v>40335592.309999995</v>
      </c>
      <c r="F19" s="141"/>
      <c r="G19" s="142">
        <f>SUM(G20:G21)</f>
        <v>42467475.32</v>
      </c>
      <c r="H19" s="161">
        <f>SUM(H20:H21)</f>
        <v>2131883.010000007</v>
      </c>
      <c r="I19" s="71"/>
    </row>
    <row r="20" spans="1:9" s="84" customFormat="1" ht="15.75" customHeight="1" hidden="1">
      <c r="A20" s="93"/>
      <c r="B20" s="105" t="s">
        <v>7</v>
      </c>
      <c r="C20" s="106" t="s">
        <v>8</v>
      </c>
      <c r="D20" s="107"/>
      <c r="E20" s="108">
        <v>39270811.16</v>
      </c>
      <c r="F20" s="72"/>
      <c r="G20" s="143">
        <v>39382380.09</v>
      </c>
      <c r="H20" s="162">
        <f>G20-E20</f>
        <v>111568.93000000715</v>
      </c>
      <c r="I20" s="71"/>
    </row>
    <row r="21" spans="1:9" s="84" customFormat="1" ht="15.75" customHeight="1" hidden="1">
      <c r="A21" s="93"/>
      <c r="B21" s="105"/>
      <c r="C21" s="106" t="s">
        <v>6</v>
      </c>
      <c r="D21" s="107"/>
      <c r="E21" s="108">
        <v>1064781.15</v>
      </c>
      <c r="F21" s="72"/>
      <c r="G21" s="143">
        <v>3085095.23</v>
      </c>
      <c r="H21" s="162">
        <f>G21-E21</f>
        <v>2020314.08</v>
      </c>
      <c r="I21" s="71"/>
    </row>
    <row r="22" spans="1:9" s="84" customFormat="1" ht="15.75" customHeight="1">
      <c r="A22" s="93"/>
      <c r="B22" s="99" t="s">
        <v>4</v>
      </c>
      <c r="C22" s="100"/>
      <c r="D22" s="101">
        <f>G22/E22</f>
        <v>0.927629593899211</v>
      </c>
      <c r="E22" s="102">
        <f>SUM(E23:E24)</f>
        <v>44524340.730000004</v>
      </c>
      <c r="F22" s="144"/>
      <c r="G22" s="145">
        <f>SUM(G23:G24)</f>
        <v>41302096.11</v>
      </c>
      <c r="H22" s="161">
        <f>SUM(H23:H24)</f>
        <v>3222244.620000004</v>
      </c>
      <c r="I22" s="71"/>
    </row>
    <row r="23" spans="1:9" s="84" customFormat="1" ht="15.75" customHeight="1" hidden="1">
      <c r="A23" s="93"/>
      <c r="B23" s="105" t="s">
        <v>9</v>
      </c>
      <c r="C23" s="106" t="s">
        <v>10</v>
      </c>
      <c r="D23" s="112"/>
      <c r="E23" s="113">
        <v>36967816.5</v>
      </c>
      <c r="F23" s="114"/>
      <c r="G23" s="146">
        <v>35417981.8</v>
      </c>
      <c r="H23" s="162">
        <f>E23-G23</f>
        <v>1549834.700000003</v>
      </c>
      <c r="I23" s="71"/>
    </row>
    <row r="24" spans="1:9" s="84" customFormat="1" ht="15.75" customHeight="1" hidden="1">
      <c r="A24" s="93"/>
      <c r="B24" s="105"/>
      <c r="C24" s="106" t="s">
        <v>11</v>
      </c>
      <c r="D24" s="107"/>
      <c r="E24" s="108">
        <v>7556524.23</v>
      </c>
      <c r="F24" s="114"/>
      <c r="G24" s="146">
        <v>5884114.31</v>
      </c>
      <c r="H24" s="162">
        <f>E24-G24</f>
        <v>1672409.9200000009</v>
      </c>
      <c r="I24" s="71"/>
    </row>
    <row r="25" spans="1:9" s="84" customFormat="1" ht="15.75" customHeight="1">
      <c r="A25" s="93"/>
      <c r="B25" s="115" t="s">
        <v>15</v>
      </c>
      <c r="C25" s="116"/>
      <c r="D25" s="117"/>
      <c r="E25" s="118">
        <f>E19-E22</f>
        <v>-4188748.4200000092</v>
      </c>
      <c r="F25" s="147"/>
      <c r="G25" s="148">
        <f>G19-G22</f>
        <v>1165379.210000001</v>
      </c>
      <c r="H25" s="163"/>
      <c r="I25" s="71"/>
    </row>
    <row r="26" spans="1:9" s="84" customFormat="1" ht="15.75" customHeight="1">
      <c r="A26" s="93"/>
      <c r="B26" s="121" t="s">
        <v>12</v>
      </c>
      <c r="C26" s="122"/>
      <c r="D26" s="123"/>
      <c r="E26" s="124">
        <v>3696017.42</v>
      </c>
      <c r="F26" s="125"/>
      <c r="G26" s="149">
        <v>3696017.42</v>
      </c>
      <c r="H26" s="163"/>
      <c r="I26" s="71"/>
    </row>
    <row r="27" spans="1:9" s="84" customFormat="1" ht="15.75" customHeight="1">
      <c r="A27" s="93"/>
      <c r="B27" s="127" t="s">
        <v>13</v>
      </c>
      <c r="C27" s="128"/>
      <c r="D27" s="129"/>
      <c r="E27" s="130">
        <v>2246731</v>
      </c>
      <c r="F27" s="131"/>
      <c r="G27" s="130">
        <v>1000000</v>
      </c>
      <c r="H27" s="164">
        <f>G27-E27</f>
        <v>-1246731</v>
      </c>
      <c r="I27" s="71"/>
    </row>
    <row r="28" spans="1:9" s="84" customFormat="1" ht="15.75" customHeight="1">
      <c r="A28" s="93"/>
      <c r="B28" s="132" t="s">
        <v>14</v>
      </c>
      <c r="C28" s="133"/>
      <c r="D28" s="134"/>
      <c r="E28" s="135">
        <f>1830000-76000</f>
        <v>1754000</v>
      </c>
      <c r="F28" s="136"/>
      <c r="G28" s="150">
        <v>1753999.86</v>
      </c>
      <c r="H28" s="162">
        <f>E28-G28</f>
        <v>0.13999999989755452</v>
      </c>
      <c r="I28" s="71"/>
    </row>
    <row r="29" spans="1:9" s="45" customFormat="1" ht="15">
      <c r="A29" s="79"/>
      <c r="B29" s="44"/>
      <c r="C29" s="44"/>
      <c r="D29" s="44"/>
      <c r="E29" s="44"/>
      <c r="F29" s="53"/>
      <c r="G29" s="159" t="s">
        <v>41</v>
      </c>
      <c r="H29" s="158">
        <f>H19+H22+H27+H28</f>
        <v>4107396.7700000107</v>
      </c>
      <c r="I29" s="44"/>
    </row>
    <row r="30" spans="1:9" s="84" customFormat="1" ht="12">
      <c r="A30" s="93"/>
      <c r="B30" s="71"/>
      <c r="C30" s="71"/>
      <c r="D30" s="71"/>
      <c r="E30" s="71"/>
      <c r="F30" s="125"/>
      <c r="G30" s="159" t="s">
        <v>45</v>
      </c>
      <c r="H30" s="153">
        <v>1640219</v>
      </c>
      <c r="I30" s="71"/>
    </row>
    <row r="31" spans="1:9" s="84" customFormat="1" ht="12">
      <c r="A31" s="93"/>
      <c r="B31" s="71"/>
      <c r="C31" s="71"/>
      <c r="D31" s="71"/>
      <c r="E31" s="71"/>
      <c r="F31" s="125"/>
      <c r="G31" s="159" t="s">
        <v>43</v>
      </c>
      <c r="H31" s="153">
        <v>1165379.21</v>
      </c>
      <c r="I31" s="71"/>
    </row>
    <row r="32" spans="1:9" s="84" customFormat="1" ht="12">
      <c r="A32" s="93"/>
      <c r="B32" s="71"/>
      <c r="C32" s="71"/>
      <c r="D32" s="71"/>
      <c r="E32" s="71"/>
      <c r="F32" s="125"/>
      <c r="G32" s="159" t="s">
        <v>40</v>
      </c>
      <c r="H32" s="153">
        <v>1301798.56</v>
      </c>
      <c r="I32" s="71"/>
    </row>
    <row r="33" spans="1:9" s="84" customFormat="1" ht="12">
      <c r="A33" s="93"/>
      <c r="B33" s="71"/>
      <c r="C33" s="71"/>
      <c r="D33" s="71"/>
      <c r="E33" s="71"/>
      <c r="F33" s="125"/>
      <c r="G33" s="71"/>
      <c r="H33" s="158"/>
      <c r="I33" s="71"/>
    </row>
    <row r="34" spans="1:9" s="45" customFormat="1" ht="15">
      <c r="A34" s="79" t="s">
        <v>16</v>
      </c>
      <c r="B34" s="62" t="s">
        <v>30</v>
      </c>
      <c r="C34" s="44"/>
      <c r="D34" s="44"/>
      <c r="E34" s="74">
        <v>6217093</v>
      </c>
      <c r="F34" s="73"/>
      <c r="G34" s="77"/>
      <c r="H34" s="154"/>
      <c r="I34" s="44"/>
    </row>
    <row r="35" spans="1:9" s="45" customFormat="1" ht="15">
      <c r="A35" s="79"/>
      <c r="B35" s="63" t="s">
        <v>46</v>
      </c>
      <c r="C35" s="44"/>
      <c r="D35" s="44"/>
      <c r="E35" s="73">
        <v>1280000</v>
      </c>
      <c r="F35" s="73"/>
      <c r="G35" s="90"/>
      <c r="H35" s="154"/>
      <c r="I35" s="44"/>
    </row>
    <row r="36" spans="2:9" ht="12.75">
      <c r="B36" s="70" t="s">
        <v>29</v>
      </c>
      <c r="C36" s="62"/>
      <c r="D36" s="62"/>
      <c r="E36" s="74">
        <f>E34-E35</f>
        <v>4937093</v>
      </c>
      <c r="F36" s="74"/>
      <c r="G36" s="77"/>
      <c r="H36" s="155"/>
      <c r="I36" s="28"/>
    </row>
    <row r="37" spans="2:9" ht="12.75">
      <c r="B37" s="63" t="s">
        <v>47</v>
      </c>
      <c r="C37" s="63"/>
      <c r="D37" s="63"/>
      <c r="E37" s="75">
        <v>4981480</v>
      </c>
      <c r="F37" s="73"/>
      <c r="G37" s="78"/>
      <c r="H37" s="155"/>
      <c r="I37" s="28"/>
    </row>
    <row r="38" spans="2:9" ht="12.75">
      <c r="B38" s="62" t="s">
        <v>29</v>
      </c>
      <c r="C38" s="57"/>
      <c r="D38" s="57"/>
      <c r="E38" s="76">
        <f>SUM(E36:E37)</f>
        <v>9918573</v>
      </c>
      <c r="F38" s="73"/>
      <c r="G38" s="78"/>
      <c r="H38" s="155"/>
      <c r="I38" s="28"/>
    </row>
    <row r="39" spans="2:9" ht="18" customHeight="1">
      <c r="B39" s="62"/>
      <c r="C39" s="62"/>
      <c r="D39" s="62"/>
      <c r="E39" s="76"/>
      <c r="F39" s="74"/>
      <c r="G39" s="76"/>
      <c r="H39" s="155"/>
      <c r="I39" s="28"/>
    </row>
    <row r="40" spans="1:9" ht="12.75">
      <c r="A40" s="79" t="s">
        <v>17</v>
      </c>
      <c r="B40" s="62" t="s">
        <v>34</v>
      </c>
      <c r="C40" s="57"/>
      <c r="D40" s="57"/>
      <c r="E40" s="75"/>
      <c r="F40" s="73"/>
      <c r="G40" s="75"/>
      <c r="H40" s="155"/>
      <c r="I40" s="28"/>
    </row>
    <row r="41" spans="2:9" ht="33.75">
      <c r="B41" s="62"/>
      <c r="C41" s="57"/>
      <c r="D41" s="83" t="s">
        <v>35</v>
      </c>
      <c r="E41" s="83" t="s">
        <v>37</v>
      </c>
      <c r="F41" s="73"/>
      <c r="G41" s="75"/>
      <c r="H41" s="155"/>
      <c r="I41" s="28"/>
    </row>
    <row r="42" spans="2:9" ht="12.75">
      <c r="B42" s="86" t="s">
        <v>18</v>
      </c>
      <c r="C42" s="71">
        <v>2020</v>
      </c>
      <c r="D42" s="80">
        <v>1280000</v>
      </c>
      <c r="E42" s="81">
        <v>1280000</v>
      </c>
      <c r="F42" s="74"/>
      <c r="G42" s="76"/>
      <c r="H42" s="155"/>
      <c r="I42" s="28"/>
    </row>
    <row r="43" spans="2:9" ht="12.75">
      <c r="B43" s="71"/>
      <c r="C43" s="71">
        <v>2021</v>
      </c>
      <c r="D43" s="80">
        <v>1427093</v>
      </c>
      <c r="E43" s="81">
        <v>1627093</v>
      </c>
      <c r="F43" s="74"/>
      <c r="G43" s="76"/>
      <c r="H43" s="155"/>
      <c r="I43" s="28"/>
    </row>
    <row r="44" spans="2:8" ht="12.75">
      <c r="B44" s="71"/>
      <c r="C44" s="71">
        <v>2022</v>
      </c>
      <c r="D44" s="80">
        <v>1420000</v>
      </c>
      <c r="E44" s="81">
        <v>1620000</v>
      </c>
      <c r="F44" s="73"/>
      <c r="G44" s="75"/>
      <c r="H44" s="155"/>
    </row>
    <row r="45" spans="2:8" ht="12.75">
      <c r="B45" s="72"/>
      <c r="C45" s="71">
        <v>2023</v>
      </c>
      <c r="D45" s="80">
        <v>1190000</v>
      </c>
      <c r="E45" s="81">
        <v>1340000</v>
      </c>
      <c r="F45" s="73"/>
      <c r="G45" s="75"/>
      <c r="H45" s="156"/>
    </row>
    <row r="46" spans="2:8" ht="12.75">
      <c r="B46" s="71"/>
      <c r="C46" s="71">
        <v>2024</v>
      </c>
      <c r="D46" s="80">
        <v>900000</v>
      </c>
      <c r="E46" s="81">
        <v>1250000</v>
      </c>
      <c r="F46" s="73"/>
      <c r="G46" s="75"/>
      <c r="H46" s="156"/>
    </row>
    <row r="47" spans="2:8" ht="12.75">
      <c r="B47" s="87"/>
      <c r="C47" s="71">
        <v>2025</v>
      </c>
      <c r="D47" s="80"/>
      <c r="E47" s="80">
        <v>700000</v>
      </c>
      <c r="F47" s="73"/>
      <c r="G47" s="73"/>
      <c r="H47" s="156"/>
    </row>
    <row r="48" spans="2:8" ht="12.75">
      <c r="B48" s="71"/>
      <c r="C48" s="71">
        <v>2026</v>
      </c>
      <c r="D48" s="80"/>
      <c r="E48" s="80">
        <v>800000</v>
      </c>
      <c r="F48" s="73"/>
      <c r="G48" s="73"/>
      <c r="H48" s="156"/>
    </row>
    <row r="49" spans="2:8" ht="12.75">
      <c r="B49" s="71"/>
      <c r="C49" s="71">
        <v>2027</v>
      </c>
      <c r="D49" s="80"/>
      <c r="E49" s="80">
        <v>800000</v>
      </c>
      <c r="F49" s="73"/>
      <c r="G49" s="73"/>
      <c r="H49" s="156"/>
    </row>
    <row r="50" spans="2:8" ht="12.75">
      <c r="B50" s="71"/>
      <c r="C50" s="71">
        <v>2028</v>
      </c>
      <c r="D50" s="80"/>
      <c r="E50" s="80">
        <v>800000</v>
      </c>
      <c r="F50" s="73"/>
      <c r="G50" s="73"/>
      <c r="H50" s="156"/>
    </row>
    <row r="51" spans="2:8" ht="12.75">
      <c r="B51" s="71"/>
      <c r="C51" s="71">
        <v>2029</v>
      </c>
      <c r="D51" s="80"/>
      <c r="E51" s="80">
        <v>981480</v>
      </c>
      <c r="F51" s="73"/>
      <c r="G51" s="73"/>
      <c r="H51" s="156"/>
    </row>
    <row r="53" spans="1:2" ht="12.75">
      <c r="A53" s="79" t="s">
        <v>19</v>
      </c>
      <c r="B53" s="62" t="s">
        <v>20</v>
      </c>
    </row>
    <row r="54" spans="2:8" ht="12.75">
      <c r="B54" s="82"/>
      <c r="C54" s="85"/>
      <c r="D54" s="85"/>
      <c r="E54" s="89" t="s">
        <v>22</v>
      </c>
      <c r="F54" s="89"/>
      <c r="G54" s="89" t="s">
        <v>38</v>
      </c>
      <c r="H54" s="92"/>
    </row>
    <row r="55" spans="2:8" ht="12.75">
      <c r="B55" s="85" t="s">
        <v>21</v>
      </c>
      <c r="C55" s="85"/>
      <c r="D55" s="85"/>
      <c r="E55" s="88">
        <v>7870968</v>
      </c>
      <c r="F55" s="88"/>
      <c r="G55" s="88">
        <v>793351</v>
      </c>
      <c r="H55" s="91" t="s">
        <v>39</v>
      </c>
    </row>
    <row r="56" spans="2:8" ht="12.75">
      <c r="B56" s="85"/>
      <c r="C56" s="85"/>
      <c r="D56" s="85"/>
      <c r="E56" s="88"/>
      <c r="F56" s="88"/>
      <c r="G56" s="88"/>
      <c r="H56" s="92"/>
    </row>
    <row r="57" spans="2:8" ht="12.75">
      <c r="B57" s="85"/>
      <c r="C57" s="85"/>
      <c r="D57" s="85"/>
      <c r="E57" s="88"/>
      <c r="F57" s="88"/>
      <c r="G57" s="88"/>
      <c r="H57" s="92"/>
    </row>
    <row r="58" spans="1:8" ht="12.75">
      <c r="A58" s="165" t="s">
        <v>44</v>
      </c>
      <c r="B58" s="85"/>
      <c r="C58" s="85"/>
      <c r="D58" s="85"/>
      <c r="E58" s="88"/>
      <c r="F58" s="88"/>
      <c r="G58" s="88"/>
      <c r="H58" s="92"/>
    </row>
    <row r="59" spans="2:8" ht="12.75">
      <c r="B59" s="85"/>
      <c r="C59" s="85"/>
      <c r="D59" s="85"/>
      <c r="E59" s="88"/>
      <c r="F59" s="88"/>
      <c r="G59" s="88"/>
      <c r="H59" s="92"/>
    </row>
    <row r="60" spans="2:8" ht="12.75">
      <c r="B60" s="85"/>
      <c r="C60" s="85"/>
      <c r="D60" s="85"/>
      <c r="E60" s="88"/>
      <c r="F60" s="88"/>
      <c r="G60" s="88"/>
      <c r="H60" s="92"/>
    </row>
    <row r="61" spans="2:8" ht="12.75">
      <c r="B61" s="85"/>
      <c r="C61" s="85"/>
      <c r="D61" s="85"/>
      <c r="E61" s="84"/>
      <c r="F61" s="84"/>
      <c r="G61" s="84"/>
      <c r="H61" s="92"/>
    </row>
    <row r="62" spans="2:8" ht="12.75">
      <c r="B62" s="85"/>
      <c r="C62" s="85"/>
      <c r="D62" s="85"/>
      <c r="E62" s="84"/>
      <c r="F62" s="84"/>
      <c r="G62" s="84"/>
      <c r="H62" s="92"/>
    </row>
    <row r="63" spans="2:8" ht="12.75">
      <c r="B63" s="85"/>
      <c r="C63" s="85"/>
      <c r="D63" s="85"/>
      <c r="E63" s="84"/>
      <c r="F63" s="84"/>
      <c r="G63" s="84"/>
      <c r="H63" s="92"/>
    </row>
    <row r="64" spans="2:8" ht="12.75">
      <c r="B64" s="85"/>
      <c r="C64" s="85"/>
      <c r="D64" s="85"/>
      <c r="E64" s="84"/>
      <c r="F64" s="84"/>
      <c r="G64" s="84"/>
      <c r="H64" s="92"/>
    </row>
    <row r="65" spans="2:8" ht="12.75">
      <c r="B65" s="85"/>
      <c r="C65" s="85"/>
      <c r="D65" s="85"/>
      <c r="E65" s="84"/>
      <c r="F65" s="84"/>
      <c r="G65" s="84"/>
      <c r="H65" s="92"/>
    </row>
    <row r="66" spans="2:8" ht="12.75">
      <c r="B66" s="85"/>
      <c r="C66" s="85"/>
      <c r="D66" s="85"/>
      <c r="E66" s="84"/>
      <c r="F66" s="84"/>
      <c r="G66" s="84"/>
      <c r="H66" s="92"/>
    </row>
    <row r="67" spans="2:8" ht="12.75">
      <c r="B67" s="85"/>
      <c r="C67" s="85"/>
      <c r="D67" s="85"/>
      <c r="E67" s="84"/>
      <c r="F67" s="84"/>
      <c r="G67" s="84"/>
      <c r="H67" s="92"/>
    </row>
    <row r="68" spans="2:8" ht="12.75">
      <c r="B68" s="85"/>
      <c r="C68" s="85"/>
      <c r="D68" s="85"/>
      <c r="E68" s="84"/>
      <c r="F68" s="84"/>
      <c r="G68" s="84"/>
      <c r="H68" s="92"/>
    </row>
    <row r="69" spans="2:8" ht="12.75">
      <c r="B69" s="85"/>
      <c r="C69" s="85"/>
      <c r="D69" s="85"/>
      <c r="E69" s="85"/>
      <c r="F69" s="85"/>
      <c r="G69" s="85"/>
      <c r="H69" s="92"/>
    </row>
    <row r="70" spans="2:8" ht="12.75">
      <c r="B70" s="85"/>
      <c r="C70" s="85"/>
      <c r="D70" s="85"/>
      <c r="E70" s="85"/>
      <c r="F70" s="85"/>
      <c r="G70" s="85"/>
      <c r="H70" s="92"/>
    </row>
    <row r="71" spans="2:8" ht="12.75">
      <c r="B71" s="85"/>
      <c r="C71" s="85"/>
      <c r="D71" s="85"/>
      <c r="E71" s="85"/>
      <c r="F71" s="85"/>
      <c r="G71" s="85"/>
      <c r="H71" s="92"/>
    </row>
    <row r="72" spans="2:8" ht="12.75">
      <c r="B72" s="85"/>
      <c r="C72" s="85"/>
      <c r="D72" s="85"/>
      <c r="E72" s="85"/>
      <c r="F72" s="85"/>
      <c r="G72" s="85"/>
      <c r="H72" s="92"/>
    </row>
    <row r="73" spans="2:8" ht="12.75">
      <c r="B73" s="85"/>
      <c r="C73" s="85"/>
      <c r="D73" s="85"/>
      <c r="E73" s="85"/>
      <c r="F73" s="85"/>
      <c r="G73" s="85"/>
      <c r="H73" s="92"/>
    </row>
    <row r="74" spans="2:8" ht="12.75">
      <c r="B74" s="85"/>
      <c r="C74" s="85"/>
      <c r="D74" s="85"/>
      <c r="E74" s="85"/>
      <c r="F74" s="85"/>
      <c r="G74" s="85"/>
      <c r="H74" s="92"/>
    </row>
    <row r="75" spans="2:8" ht="12.75">
      <c r="B75" s="85"/>
      <c r="C75" s="85"/>
      <c r="D75" s="85"/>
      <c r="E75" s="85"/>
      <c r="F75" s="85"/>
      <c r="G75" s="85"/>
      <c r="H75" s="92"/>
    </row>
    <row r="76" spans="2:8" ht="12.75">
      <c r="B76" s="85"/>
      <c r="C76" s="85"/>
      <c r="D76" s="85"/>
      <c r="E76" s="85"/>
      <c r="F76" s="85"/>
      <c r="G76" s="85"/>
      <c r="H76" s="92"/>
    </row>
    <row r="77" spans="2:8" ht="12.75">
      <c r="B77" s="85"/>
      <c r="C77" s="85"/>
      <c r="D77" s="85"/>
      <c r="E77" s="85"/>
      <c r="F77" s="85"/>
      <c r="G77" s="85"/>
      <c r="H77" s="92"/>
    </row>
    <row r="78" spans="2:8" ht="12.75">
      <c r="B78" s="85"/>
      <c r="C78" s="85"/>
      <c r="D78" s="85"/>
      <c r="E78" s="85"/>
      <c r="F78" s="85"/>
      <c r="G78" s="85"/>
      <c r="H78" s="92"/>
    </row>
    <row r="79" spans="2:8" ht="12.75">
      <c r="B79" s="85"/>
      <c r="C79" s="85"/>
      <c r="D79" s="85"/>
      <c r="E79" s="85"/>
      <c r="F79" s="85"/>
      <c r="G79" s="85"/>
      <c r="H79" s="92"/>
    </row>
    <row r="80" spans="2:8" ht="12.75">
      <c r="B80" s="85"/>
      <c r="C80" s="85"/>
      <c r="D80" s="85"/>
      <c r="E80" s="85"/>
      <c r="F80" s="85"/>
      <c r="G80" s="85"/>
      <c r="H80" s="92"/>
    </row>
    <row r="81" spans="2:8" ht="12.75">
      <c r="B81" s="85"/>
      <c r="C81" s="85"/>
      <c r="D81" s="85"/>
      <c r="E81" s="85"/>
      <c r="F81" s="85"/>
      <c r="G81" s="85"/>
      <c r="H81" s="92"/>
    </row>
    <row r="82" spans="2:8" ht="12.75">
      <c r="B82" s="85"/>
      <c r="C82" s="85"/>
      <c r="D82" s="85"/>
      <c r="E82" s="85"/>
      <c r="F82" s="85"/>
      <c r="G82" s="85"/>
      <c r="H82" s="92"/>
    </row>
    <row r="83" spans="2:8" ht="12.75">
      <c r="B83" s="85"/>
      <c r="C83" s="85"/>
      <c r="D83" s="85"/>
      <c r="E83" s="85"/>
      <c r="F83" s="85"/>
      <c r="G83" s="85"/>
      <c r="H83" s="92"/>
    </row>
    <row r="84" spans="2:8" ht="12.75">
      <c r="B84" s="85"/>
      <c r="C84" s="85"/>
      <c r="D84" s="85"/>
      <c r="E84" s="85"/>
      <c r="F84" s="85"/>
      <c r="G84" s="85"/>
      <c r="H84" s="92"/>
    </row>
    <row r="85" spans="2:8" ht="12.75">
      <c r="B85" s="85"/>
      <c r="C85" s="85"/>
      <c r="D85" s="85"/>
      <c r="E85" s="85"/>
      <c r="F85" s="85"/>
      <c r="G85" s="85"/>
      <c r="H85" s="92"/>
    </row>
    <row r="86" spans="2:8" ht="12.75">
      <c r="B86" s="85"/>
      <c r="C86" s="85"/>
      <c r="D86" s="85"/>
      <c r="E86" s="85"/>
      <c r="F86" s="85"/>
      <c r="G86" s="85"/>
      <c r="H86" s="92"/>
    </row>
  </sheetData>
  <sheetProtection/>
  <mergeCells count="3">
    <mergeCell ref="B4:D4"/>
    <mergeCell ref="B16:G16"/>
    <mergeCell ref="B18:D18"/>
  </mergeCells>
  <printOptions/>
  <pageMargins left="0.27" right="0.34" top="0.43" bottom="0.29" header="0.17" footer="0.1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.25390625" style="29" customWidth="1"/>
    <col min="2" max="3" width="9.125" style="29" customWidth="1"/>
    <col min="4" max="4" width="23.00390625" style="29" customWidth="1"/>
    <col min="5" max="5" width="20.00390625" style="29" bestFit="1" customWidth="1"/>
    <col min="6" max="6" width="1.25" style="29" hidden="1" customWidth="1"/>
    <col min="7" max="7" width="20.00390625" style="29" customWidth="1"/>
    <col min="8" max="8" width="9.125" style="29" customWidth="1"/>
    <col min="9" max="9" width="20.75390625" style="29" customWidth="1"/>
    <col min="10" max="10" width="18.625" style="29" customWidth="1"/>
    <col min="11" max="16384" width="9.125" style="29" customWidth="1"/>
  </cols>
  <sheetData>
    <row r="1" ht="12.75">
      <c r="G1" s="89"/>
    </row>
    <row r="2" spans="2:9" ht="18">
      <c r="B2" s="204" t="s">
        <v>56</v>
      </c>
      <c r="C2" s="204"/>
      <c r="D2" s="204"/>
      <c r="E2" s="204"/>
      <c r="F2" s="204"/>
      <c r="G2" s="204"/>
      <c r="H2" s="28"/>
      <c r="I2" s="28"/>
    </row>
    <row r="3" spans="2:9" ht="12.75">
      <c r="B3" s="30"/>
      <c r="C3" s="30"/>
      <c r="D3" s="30"/>
      <c r="E3" s="30"/>
      <c r="F3" s="30"/>
      <c r="G3" s="30"/>
      <c r="H3" s="28"/>
      <c r="I3" s="28"/>
    </row>
    <row r="4" spans="2:9" ht="12.75">
      <c r="B4" s="28" t="s">
        <v>48</v>
      </c>
      <c r="C4" s="28"/>
      <c r="D4" s="28"/>
      <c r="E4" s="28"/>
      <c r="F4" s="28"/>
      <c r="G4" s="28"/>
      <c r="H4" s="28"/>
      <c r="I4" s="28"/>
    </row>
    <row r="5" spans="2:9" ht="12.75">
      <c r="B5" s="28" t="s">
        <v>50</v>
      </c>
      <c r="C5" s="28"/>
      <c r="D5" s="28"/>
      <c r="E5" s="28"/>
      <c r="F5" s="28"/>
      <c r="G5" s="28"/>
      <c r="H5" s="28"/>
      <c r="I5" s="28"/>
    </row>
    <row r="6" spans="2:9" ht="12.75">
      <c r="B6" s="31" t="s">
        <v>57</v>
      </c>
      <c r="C6" s="28"/>
      <c r="D6" s="28"/>
      <c r="E6" s="28"/>
      <c r="F6" s="28"/>
      <c r="G6" s="28"/>
      <c r="H6" s="28"/>
      <c r="I6" s="28"/>
    </row>
    <row r="7" spans="2:9" ht="12.75">
      <c r="B7" s="31"/>
      <c r="C7" s="28"/>
      <c r="D7" s="28"/>
      <c r="E7" s="28"/>
      <c r="F7" s="28"/>
      <c r="G7" s="28"/>
      <c r="H7" s="28"/>
      <c r="I7" s="28"/>
    </row>
    <row r="8" spans="2:9" ht="15">
      <c r="B8" s="32" t="s">
        <v>51</v>
      </c>
      <c r="C8" s="33"/>
      <c r="D8" s="33"/>
      <c r="E8" s="33"/>
      <c r="F8" s="33"/>
      <c r="G8" s="33"/>
      <c r="H8" s="28"/>
      <c r="I8" s="28"/>
    </row>
    <row r="9" spans="2:9" ht="15">
      <c r="B9" s="33" t="s">
        <v>5</v>
      </c>
      <c r="C9" s="33"/>
      <c r="D9" s="33"/>
      <c r="E9" s="33"/>
      <c r="F9" s="33"/>
      <c r="G9" s="33"/>
      <c r="H9" s="28"/>
      <c r="I9" s="28"/>
    </row>
    <row r="10" spans="2:9" ht="6.75" customHeight="1">
      <c r="B10" s="33"/>
      <c r="C10" s="33"/>
      <c r="D10" s="33"/>
      <c r="E10" s="33"/>
      <c r="F10" s="33"/>
      <c r="G10" s="33"/>
      <c r="H10" s="28"/>
      <c r="I10" s="28"/>
    </row>
    <row r="11" spans="2:9" ht="19.5" customHeight="1">
      <c r="B11" s="205" t="s">
        <v>0</v>
      </c>
      <c r="C11" s="206"/>
      <c r="D11" s="207"/>
      <c r="E11" s="34" t="s">
        <v>1</v>
      </c>
      <c r="F11" s="35"/>
      <c r="G11" s="66" t="s">
        <v>2</v>
      </c>
      <c r="H11" s="28"/>
      <c r="I11" s="28"/>
    </row>
    <row r="12" spans="2:9" ht="20.25" customHeight="1">
      <c r="B12" s="41" t="s">
        <v>3</v>
      </c>
      <c r="C12" s="42"/>
      <c r="D12" s="43">
        <f>G12/E12</f>
        <v>0.7343540374834512</v>
      </c>
      <c r="E12" s="172">
        <f>SUM(E13:E14)</f>
        <v>62258671.78</v>
      </c>
      <c r="F12" s="173"/>
      <c r="G12" s="174">
        <f>SUM(G13:G14)</f>
        <v>45719906.99</v>
      </c>
      <c r="H12" s="36"/>
      <c r="I12" s="28"/>
    </row>
    <row r="13" spans="2:9" ht="20.25" customHeight="1">
      <c r="B13" s="37" t="s">
        <v>7</v>
      </c>
      <c r="C13" s="38" t="s">
        <v>8</v>
      </c>
      <c r="D13" s="39"/>
      <c r="E13" s="169">
        <v>46514807.54</v>
      </c>
      <c r="F13" s="170"/>
      <c r="G13" s="171">
        <v>37555844.13</v>
      </c>
      <c r="H13" s="36"/>
      <c r="I13" s="28"/>
    </row>
    <row r="14" spans="2:9" ht="20.25" customHeight="1">
      <c r="B14" s="40"/>
      <c r="C14" s="38" t="s">
        <v>6</v>
      </c>
      <c r="D14" s="39"/>
      <c r="E14" s="169">
        <v>15743864.24</v>
      </c>
      <c r="F14" s="170"/>
      <c r="G14" s="171">
        <v>8164062.86</v>
      </c>
      <c r="H14" s="36"/>
      <c r="I14" s="28"/>
    </row>
    <row r="15" spans="2:9" s="45" customFormat="1" ht="20.25" customHeight="1">
      <c r="B15" s="41" t="s">
        <v>4</v>
      </c>
      <c r="C15" s="42"/>
      <c r="D15" s="43">
        <f>G15/E15</f>
        <v>0.5592769929993331</v>
      </c>
      <c r="E15" s="172">
        <f>SUM(E16:E17)</f>
        <v>87263434.99000001</v>
      </c>
      <c r="F15" s="173"/>
      <c r="G15" s="174">
        <f>SUM(G16:G17)</f>
        <v>48804431.519999996</v>
      </c>
      <c r="H15" s="36"/>
      <c r="I15" s="44"/>
    </row>
    <row r="16" spans="2:9" s="45" customFormat="1" ht="20.25" customHeight="1">
      <c r="B16" s="46" t="s">
        <v>9</v>
      </c>
      <c r="C16" s="47" t="s">
        <v>10</v>
      </c>
      <c r="D16" s="48"/>
      <c r="E16" s="175">
        <v>47961819.09</v>
      </c>
      <c r="F16" s="176"/>
      <c r="G16" s="177">
        <v>30733465.72</v>
      </c>
      <c r="H16" s="36"/>
      <c r="I16" s="44"/>
    </row>
    <row r="17" spans="2:9" s="45" customFormat="1" ht="20.25" customHeight="1">
      <c r="B17" s="46"/>
      <c r="C17" s="47" t="s">
        <v>11</v>
      </c>
      <c r="D17" s="49"/>
      <c r="E17" s="178">
        <v>39301615.9</v>
      </c>
      <c r="F17" s="176"/>
      <c r="G17" s="177">
        <v>18070965.8</v>
      </c>
      <c r="H17" s="36"/>
      <c r="I17" s="44"/>
    </row>
    <row r="18" spans="2:9" s="45" customFormat="1" ht="20.25" customHeight="1">
      <c r="B18" s="184" t="s">
        <v>15</v>
      </c>
      <c r="C18" s="185"/>
      <c r="D18" s="186"/>
      <c r="E18" s="188">
        <f>E12-E15</f>
        <v>-25004763.21000001</v>
      </c>
      <c r="F18" s="187"/>
      <c r="G18" s="189">
        <f>G12-G15</f>
        <v>-3084524.5299999937</v>
      </c>
      <c r="H18" s="44"/>
      <c r="I18" s="44"/>
    </row>
    <row r="19" spans="2:9" s="45" customFormat="1" ht="20.25" customHeight="1">
      <c r="B19" s="190" t="s">
        <v>55</v>
      </c>
      <c r="C19" s="191"/>
      <c r="D19" s="192"/>
      <c r="E19" s="193">
        <f>SUM(E20:E23)</f>
        <v>28552080.21</v>
      </c>
      <c r="F19" s="193">
        <f>SUM(F20:F23)</f>
        <v>0</v>
      </c>
      <c r="G19" s="193">
        <f>SUM(G20:G23)</f>
        <v>16231498.86</v>
      </c>
      <c r="H19" s="44"/>
      <c r="I19" s="44"/>
    </row>
    <row r="20" spans="2:9" s="45" customFormat="1" ht="20.25" customHeight="1">
      <c r="B20" s="50" t="s">
        <v>49</v>
      </c>
      <c r="C20" s="51"/>
      <c r="D20" s="52"/>
      <c r="E20" s="179">
        <v>6671480</v>
      </c>
      <c r="F20" s="180"/>
      <c r="G20" s="181">
        <v>6671480</v>
      </c>
      <c r="H20" s="44"/>
      <c r="I20" s="44"/>
    </row>
    <row r="21" spans="2:9" s="45" customFormat="1" ht="20.25" customHeight="1">
      <c r="B21" s="50" t="s">
        <v>52</v>
      </c>
      <c r="C21" s="51"/>
      <c r="D21" s="52"/>
      <c r="E21" s="179">
        <v>5532661.08</v>
      </c>
      <c r="F21" s="180"/>
      <c r="G21" s="181">
        <v>7812079.73</v>
      </c>
      <c r="H21" s="44"/>
      <c r="I21" s="44"/>
    </row>
    <row r="22" spans="2:9" s="45" customFormat="1" ht="48" customHeight="1">
      <c r="B22" s="209" t="s">
        <v>53</v>
      </c>
      <c r="C22" s="210"/>
      <c r="D22" s="211"/>
      <c r="E22" s="179">
        <v>1747939.13</v>
      </c>
      <c r="F22" s="180"/>
      <c r="G22" s="181">
        <v>1747939.13</v>
      </c>
      <c r="H22" s="44"/>
      <c r="I22" s="168">
        <f>G20+G22+G21</f>
        <v>16231498.86</v>
      </c>
    </row>
    <row r="23" spans="2:10" s="45" customFormat="1" ht="20.25" customHeight="1">
      <c r="B23" s="54" t="s">
        <v>54</v>
      </c>
      <c r="C23" s="55"/>
      <c r="D23" s="56"/>
      <c r="E23" s="182">
        <v>14600000</v>
      </c>
      <c r="F23" s="183"/>
      <c r="G23" s="182">
        <v>0</v>
      </c>
      <c r="H23" s="44"/>
      <c r="I23" s="167">
        <v>16231498.86</v>
      </c>
      <c r="J23" s="166">
        <f>I23-I22</f>
        <v>0</v>
      </c>
    </row>
    <row r="24" spans="2:9" s="45" customFormat="1" ht="20.25" customHeight="1">
      <c r="B24" s="67" t="s">
        <v>14</v>
      </c>
      <c r="C24" s="68"/>
      <c r="D24" s="69"/>
      <c r="E24" s="194">
        <f>SUM(E25:E26)</f>
        <v>3547317</v>
      </c>
      <c r="F24" s="194">
        <f>SUM(F25:F26)</f>
        <v>0</v>
      </c>
      <c r="G24" s="194">
        <f>SUM(G25:G26)</f>
        <v>765000</v>
      </c>
      <c r="H24" s="44"/>
      <c r="I24" s="44"/>
    </row>
    <row r="25" spans="2:9" s="45" customFormat="1" ht="20.25" customHeight="1">
      <c r="B25" s="50" t="s">
        <v>60</v>
      </c>
      <c r="C25" s="51"/>
      <c r="D25" s="52"/>
      <c r="E25" s="179">
        <v>1340000</v>
      </c>
      <c r="F25" s="180"/>
      <c r="G25" s="181">
        <v>765000</v>
      </c>
      <c r="H25" s="44"/>
      <c r="I25" s="44"/>
    </row>
    <row r="26" spans="2:9" s="45" customFormat="1" ht="20.25" customHeight="1">
      <c r="B26" s="54" t="s">
        <v>61</v>
      </c>
      <c r="C26" s="55"/>
      <c r="D26" s="56"/>
      <c r="E26" s="195">
        <v>2207317</v>
      </c>
      <c r="F26" s="196"/>
      <c r="G26" s="182">
        <v>0</v>
      </c>
      <c r="H26" s="44"/>
      <c r="I26" s="44"/>
    </row>
    <row r="27" spans="2:9" s="45" customFormat="1" ht="15">
      <c r="B27" s="44"/>
      <c r="C27" s="44"/>
      <c r="D27" s="44"/>
      <c r="E27" s="44"/>
      <c r="F27" s="53"/>
      <c r="G27" s="44"/>
      <c r="H27" s="44"/>
      <c r="I27" s="44"/>
    </row>
    <row r="28" spans="2:9" s="45" customFormat="1" ht="15">
      <c r="B28" s="44"/>
      <c r="C28" s="44"/>
      <c r="D28" s="44"/>
      <c r="E28" s="44"/>
      <c r="F28" s="53"/>
      <c r="G28" s="44"/>
      <c r="H28" s="44"/>
      <c r="I28" s="44"/>
    </row>
    <row r="29" spans="2:9" s="45" customFormat="1" ht="60" customHeight="1">
      <c r="B29" s="208" t="s">
        <v>59</v>
      </c>
      <c r="C29" s="208"/>
      <c r="D29" s="208"/>
      <c r="E29" s="208"/>
      <c r="F29" s="208"/>
      <c r="G29" s="208"/>
      <c r="H29" s="44"/>
      <c r="I29" s="44"/>
    </row>
    <row r="30" spans="2:9" s="45" customFormat="1" ht="15">
      <c r="B30" s="44"/>
      <c r="C30" s="57"/>
      <c r="D30" s="57"/>
      <c r="E30" s="58"/>
      <c r="F30" s="57"/>
      <c r="G30" s="58"/>
      <c r="H30" s="44"/>
      <c r="I30" s="44"/>
    </row>
    <row r="31" spans="2:9" s="45" customFormat="1" ht="15">
      <c r="B31" s="44"/>
      <c r="C31" s="57"/>
      <c r="D31" s="57"/>
      <c r="E31" s="58"/>
      <c r="F31" s="57"/>
      <c r="G31" s="58"/>
      <c r="H31" s="44"/>
      <c r="I31" s="44"/>
    </row>
    <row r="32" spans="2:9" s="45" customFormat="1" ht="15.75">
      <c r="B32" s="59" t="s">
        <v>58</v>
      </c>
      <c r="C32" s="59"/>
      <c r="D32" s="59"/>
      <c r="E32" s="59"/>
      <c r="F32" s="60"/>
      <c r="G32" s="59"/>
      <c r="H32" s="44"/>
      <c r="I32" s="44"/>
    </row>
    <row r="33" spans="2:9" s="45" customFormat="1" ht="15">
      <c r="B33" s="44"/>
      <c r="C33" s="44"/>
      <c r="D33" s="44"/>
      <c r="E33" s="44"/>
      <c r="F33" s="53"/>
      <c r="G33" s="44"/>
      <c r="H33" s="44"/>
      <c r="I33" s="44"/>
    </row>
    <row r="34" spans="2:9" s="45" customFormat="1" ht="15">
      <c r="B34" s="44"/>
      <c r="C34" s="44"/>
      <c r="D34" s="44"/>
      <c r="E34" s="44"/>
      <c r="F34" s="53"/>
      <c r="G34" s="44"/>
      <c r="H34" s="44"/>
      <c r="I34" s="44"/>
    </row>
    <row r="35" spans="2:9" s="45" customFormat="1" ht="15">
      <c r="B35" s="44"/>
      <c r="C35" s="44"/>
      <c r="D35" s="198" t="s">
        <v>62</v>
      </c>
      <c r="E35" s="197">
        <f>E12+E19</f>
        <v>90810751.99000001</v>
      </c>
      <c r="F35" s="197">
        <f>F12+F19</f>
        <v>0</v>
      </c>
      <c r="G35" s="197">
        <f>G12+G19</f>
        <v>61951405.85</v>
      </c>
      <c r="H35" s="44"/>
      <c r="I35" s="44"/>
    </row>
    <row r="36" spans="2:9" s="45" customFormat="1" ht="15.75">
      <c r="B36" s="59"/>
      <c r="C36" s="59"/>
      <c r="D36" s="198" t="s">
        <v>63</v>
      </c>
      <c r="E36" s="197">
        <f>E15+E24</f>
        <v>90810751.99000001</v>
      </c>
      <c r="F36" s="197">
        <f>F15+F24</f>
        <v>0</v>
      </c>
      <c r="G36" s="197">
        <f>G15+G24</f>
        <v>49569431.519999996</v>
      </c>
      <c r="H36" s="44"/>
      <c r="I36" s="44"/>
    </row>
    <row r="37" spans="2:9" s="45" customFormat="1" ht="15.75">
      <c r="B37" s="59"/>
      <c r="C37" s="59"/>
      <c r="D37" s="198" t="s">
        <v>64</v>
      </c>
      <c r="E37" s="197">
        <f>E35-E36</f>
        <v>0</v>
      </c>
      <c r="F37" s="197">
        <f>F35-F36</f>
        <v>0</v>
      </c>
      <c r="G37" s="197">
        <f>G35-G36</f>
        <v>12381974.330000006</v>
      </c>
      <c r="H37" s="44"/>
      <c r="I37" s="44"/>
    </row>
    <row r="38" spans="2:9" ht="15.75">
      <c r="B38" s="61"/>
      <c r="C38" s="62"/>
      <c r="D38" s="62"/>
      <c r="E38" s="62"/>
      <c r="F38" s="62"/>
      <c r="G38" s="62"/>
      <c r="H38" s="57"/>
      <c r="I38" s="28"/>
    </row>
    <row r="39" spans="2:9" ht="15">
      <c r="B39" s="44"/>
      <c r="C39" s="63"/>
      <c r="D39" s="63"/>
      <c r="E39" s="58"/>
      <c r="F39" s="63"/>
      <c r="G39" s="58"/>
      <c r="H39" s="57"/>
      <c r="I39" s="28"/>
    </row>
    <row r="40" spans="2:9" ht="15">
      <c r="B40" s="44"/>
      <c r="C40" s="57"/>
      <c r="D40" s="57"/>
      <c r="E40" s="58"/>
      <c r="F40" s="57"/>
      <c r="G40" s="58"/>
      <c r="H40" s="57"/>
      <c r="I40" s="28"/>
    </row>
    <row r="41" spans="2:9" ht="15.75">
      <c r="B41" s="59"/>
      <c r="C41" s="62"/>
      <c r="D41" s="62"/>
      <c r="E41" s="64"/>
      <c r="F41" s="62"/>
      <c r="G41" s="64"/>
      <c r="H41" s="57"/>
      <c r="I41" s="28"/>
    </row>
    <row r="42" spans="2:9" ht="15">
      <c r="B42" s="44"/>
      <c r="C42" s="57"/>
      <c r="D42" s="57"/>
      <c r="E42" s="58"/>
      <c r="F42" s="57"/>
      <c r="G42" s="58"/>
      <c r="H42" s="57"/>
      <c r="I42" s="28"/>
    </row>
    <row r="43" spans="2:9" ht="15.75">
      <c r="B43" s="44"/>
      <c r="C43" s="57"/>
      <c r="D43" s="57"/>
      <c r="E43" s="58"/>
      <c r="F43" s="62"/>
      <c r="G43" s="64"/>
      <c r="H43" s="57"/>
      <c r="I43" s="28"/>
    </row>
    <row r="44" spans="2:9" ht="15.75">
      <c r="B44" s="44"/>
      <c r="C44" s="57"/>
      <c r="D44" s="57"/>
      <c r="E44" s="58"/>
      <c r="F44" s="62"/>
      <c r="G44" s="64"/>
      <c r="H44" s="57"/>
      <c r="I44" s="28"/>
    </row>
    <row r="45" spans="2:9" ht="15.75">
      <c r="B45" s="44"/>
      <c r="C45" s="57"/>
      <c r="D45" s="57"/>
      <c r="E45" s="58"/>
      <c r="F45" s="62"/>
      <c r="G45" s="64"/>
      <c r="H45" s="57"/>
      <c r="I45" s="28"/>
    </row>
    <row r="46" spans="2:8" ht="15">
      <c r="B46" s="44"/>
      <c r="C46" s="44"/>
      <c r="D46" s="44"/>
      <c r="E46" s="58"/>
      <c r="F46" s="53"/>
      <c r="G46" s="58"/>
      <c r="H46" s="57"/>
    </row>
    <row r="47" spans="2:8" ht="15.75">
      <c r="B47" s="59"/>
      <c r="C47" s="59"/>
      <c r="D47" s="59"/>
      <c r="E47" s="64"/>
      <c r="F47" s="53"/>
      <c r="G47" s="58"/>
      <c r="H47" s="28"/>
    </row>
    <row r="48" spans="2:8" ht="15">
      <c r="B48" s="44"/>
      <c r="C48" s="44"/>
      <c r="D48" s="44"/>
      <c r="E48" s="58"/>
      <c r="F48" s="53"/>
      <c r="G48" s="58"/>
      <c r="H48" s="28"/>
    </row>
    <row r="49" spans="2:8" ht="15">
      <c r="B49" s="65"/>
      <c r="C49" s="28"/>
      <c r="D49" s="28"/>
      <c r="E49" s="28"/>
      <c r="F49" s="28"/>
      <c r="G49" s="28"/>
      <c r="H49" s="28"/>
    </row>
    <row r="50" spans="2:8" ht="12.75">
      <c r="B50" s="28"/>
      <c r="C50" s="28"/>
      <c r="D50" s="28"/>
      <c r="E50" s="28"/>
      <c r="F50" s="28"/>
      <c r="G50" s="28"/>
      <c r="H50" s="28"/>
    </row>
    <row r="51" spans="2:8" ht="12.75">
      <c r="B51" s="28"/>
      <c r="C51" s="28"/>
      <c r="D51" s="28"/>
      <c r="E51" s="28"/>
      <c r="F51" s="28"/>
      <c r="G51" s="28"/>
      <c r="H51" s="28"/>
    </row>
    <row r="52" spans="2:8" ht="12.75">
      <c r="B52" s="28"/>
      <c r="C52" s="28"/>
      <c r="D52" s="28"/>
      <c r="E52" s="28"/>
      <c r="F52" s="28"/>
      <c r="G52" s="28"/>
      <c r="H52" s="28"/>
    </row>
    <row r="53" spans="2:8" ht="12.75">
      <c r="B53" s="28"/>
      <c r="C53" s="28"/>
      <c r="D53" s="28"/>
      <c r="E53" s="28"/>
      <c r="F53" s="28"/>
      <c r="G53" s="28"/>
      <c r="H53" s="28"/>
    </row>
    <row r="54" spans="2:8" ht="12.75">
      <c r="B54" s="28"/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spans="2:8" ht="12.75">
      <c r="B56" s="28"/>
      <c r="C56" s="28"/>
      <c r="D56" s="28"/>
      <c r="E56" s="28"/>
      <c r="F56" s="28"/>
      <c r="G56" s="28"/>
      <c r="H56" s="28"/>
    </row>
    <row r="57" spans="2:8" ht="12.75">
      <c r="B57" s="28"/>
      <c r="C57" s="28"/>
      <c r="D57" s="28"/>
      <c r="E57" s="28"/>
      <c r="F57" s="28"/>
      <c r="G57" s="28"/>
      <c r="H57" s="28"/>
    </row>
  </sheetData>
  <sheetProtection/>
  <mergeCells count="4">
    <mergeCell ref="B2:G2"/>
    <mergeCell ref="B11:D11"/>
    <mergeCell ref="B29:G29"/>
    <mergeCell ref="B22:D22"/>
  </mergeCells>
  <printOptions/>
  <pageMargins left="0.2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4"/>
      <c r="B2" s="4"/>
      <c r="C2" s="4"/>
      <c r="D2" s="4"/>
      <c r="E2" s="4"/>
      <c r="F2" s="4"/>
      <c r="G2" s="4"/>
      <c r="H2" s="1"/>
      <c r="I2" s="1"/>
      <c r="J2" s="1"/>
    </row>
    <row r="3" spans="1:10" ht="12.75">
      <c r="A3" s="4"/>
      <c r="B3" s="4"/>
      <c r="C3" s="4"/>
      <c r="D3" s="4"/>
      <c r="E3" s="4"/>
      <c r="F3" s="4"/>
      <c r="G3" s="4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5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1"/>
      <c r="B8" s="4"/>
      <c r="C8" s="4"/>
      <c r="D8" s="4"/>
      <c r="E8" s="4"/>
      <c r="F8" s="4"/>
      <c r="G8" s="4"/>
      <c r="H8" s="1"/>
      <c r="I8" s="1"/>
      <c r="J8" s="1"/>
    </row>
    <row r="9" spans="1:10" ht="12.75">
      <c r="A9" s="4"/>
      <c r="B9" s="4"/>
      <c r="C9" s="4"/>
      <c r="D9" s="4"/>
      <c r="E9" s="4"/>
      <c r="F9" s="4"/>
      <c r="G9" s="4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9"/>
      <c r="B11" s="4"/>
      <c r="C11" s="4"/>
      <c r="D11" s="10"/>
      <c r="E11" s="4"/>
      <c r="F11" s="19"/>
      <c r="G11" s="10"/>
      <c r="H11" s="13"/>
      <c r="I11" s="1"/>
      <c r="J11" s="1"/>
    </row>
    <row r="12" spans="1:10" ht="15.75">
      <c r="A12" s="9"/>
      <c r="B12" s="9"/>
      <c r="C12" s="9"/>
      <c r="D12" s="10"/>
      <c r="E12" s="7"/>
      <c r="F12" s="19"/>
      <c r="G12" s="10"/>
      <c r="H12" s="13"/>
      <c r="I12" s="1"/>
      <c r="J12" s="1"/>
    </row>
    <row r="13" spans="1:10" ht="15">
      <c r="A13" s="2"/>
      <c r="B13" s="2"/>
      <c r="C13" s="2"/>
      <c r="D13" s="8"/>
      <c r="E13" s="6"/>
      <c r="F13" s="20"/>
      <c r="G13" s="8"/>
      <c r="H13" s="13"/>
      <c r="I13" s="1"/>
      <c r="J13" s="1"/>
    </row>
    <row r="14" spans="1:10" ht="15">
      <c r="A14" s="2"/>
      <c r="B14" s="2"/>
      <c r="C14" s="2"/>
      <c r="D14" s="8"/>
      <c r="E14" s="6"/>
      <c r="F14" s="20"/>
      <c r="G14" s="8"/>
      <c r="H14" s="13"/>
      <c r="I14" s="1"/>
      <c r="J14" s="1"/>
    </row>
    <row r="15" spans="1:10" ht="15.75">
      <c r="A15" s="9"/>
      <c r="B15" s="9"/>
      <c r="C15" s="9"/>
      <c r="D15" s="10"/>
      <c r="E15" s="7"/>
      <c r="F15" s="9"/>
      <c r="G15" s="10"/>
      <c r="H15" s="2"/>
      <c r="I15" s="1"/>
      <c r="J15" s="1"/>
    </row>
    <row r="16" spans="1:10" ht="15">
      <c r="A16" s="2"/>
      <c r="B16" s="2"/>
      <c r="C16" s="2"/>
      <c r="D16" s="8"/>
      <c r="E16" s="6"/>
      <c r="F16" s="2"/>
      <c r="G16" s="8"/>
      <c r="H16" s="2"/>
      <c r="I16" s="1"/>
      <c r="J16" s="1"/>
    </row>
    <row r="17" spans="1:10" ht="15">
      <c r="A17" s="2"/>
      <c r="B17" s="2"/>
      <c r="C17" s="2"/>
      <c r="D17" s="2"/>
      <c r="E17" s="6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6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6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6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6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6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6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6"/>
      <c r="F24" s="2"/>
      <c r="G24" s="2"/>
      <c r="H24" s="2"/>
      <c r="I24" s="1"/>
      <c r="J24" s="1"/>
    </row>
    <row r="25" spans="1:10" ht="15">
      <c r="A25" s="3"/>
      <c r="B25" s="12"/>
      <c r="C25" s="12"/>
      <c r="D25" s="12"/>
      <c r="E25" s="12"/>
      <c r="F25" s="12"/>
      <c r="G25" s="12"/>
      <c r="H25" s="12"/>
      <c r="I25" s="1"/>
      <c r="J25" s="1"/>
    </row>
    <row r="26" spans="1:10" ht="15">
      <c r="A26" s="2"/>
      <c r="B26" s="12"/>
      <c r="C26" s="12"/>
      <c r="D26" s="8"/>
      <c r="E26" s="12"/>
      <c r="F26" s="12"/>
      <c r="G26" s="8"/>
      <c r="H26" s="12"/>
      <c r="I26" s="1"/>
      <c r="J26" s="1"/>
    </row>
    <row r="27" spans="1:10" ht="15">
      <c r="A27" s="2"/>
      <c r="B27" s="2"/>
      <c r="C27" s="2"/>
      <c r="D27" s="8"/>
      <c r="E27" s="15"/>
      <c r="F27" s="14"/>
      <c r="G27" s="8"/>
      <c r="H27" s="12"/>
      <c r="I27" s="1"/>
      <c r="J27" s="1"/>
    </row>
    <row r="28" spans="1:10" ht="15">
      <c r="A28" s="2"/>
      <c r="B28" s="2"/>
      <c r="C28" s="2"/>
      <c r="D28" s="8"/>
      <c r="E28" s="6"/>
      <c r="F28" s="2"/>
      <c r="G28" s="8"/>
      <c r="H28" s="1"/>
      <c r="I28" s="1"/>
      <c r="J28" s="1"/>
    </row>
    <row r="29" spans="1:10" ht="15.75">
      <c r="A29" s="16"/>
      <c r="B29" s="16"/>
      <c r="C29" s="16"/>
      <c r="D29" s="17"/>
      <c r="E29" s="18"/>
      <c r="F29" s="16"/>
      <c r="G29" s="17"/>
      <c r="H29" s="1"/>
      <c r="I29" s="1"/>
      <c r="J29" s="1"/>
    </row>
    <row r="30" spans="1:10" ht="15">
      <c r="A30" s="2"/>
      <c r="B30" s="2"/>
      <c r="C30" s="2"/>
      <c r="D30" s="8"/>
      <c r="E30" s="6"/>
      <c r="F30" s="2"/>
      <c r="G30" s="8"/>
      <c r="H30" s="1"/>
      <c r="I30" s="1"/>
      <c r="J30" s="1"/>
    </row>
    <row r="31" spans="1:10" ht="15">
      <c r="A31" s="2"/>
      <c r="B31" s="2"/>
      <c r="C31" s="2"/>
      <c r="D31" s="8"/>
      <c r="E31" s="6"/>
      <c r="F31" s="2"/>
      <c r="G31" s="8"/>
      <c r="H31" s="1"/>
      <c r="I31" s="1"/>
      <c r="J31" s="1"/>
    </row>
    <row r="32" spans="1:10" ht="15.75">
      <c r="A32" s="9"/>
      <c r="B32" s="9"/>
      <c r="C32" s="9"/>
      <c r="D32" s="10"/>
      <c r="E32" s="7"/>
      <c r="F32" s="9"/>
      <c r="G32" s="1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21"/>
      <c r="C2" s="21"/>
      <c r="D2" s="1"/>
      <c r="E2" s="1"/>
      <c r="F2" s="1"/>
    </row>
    <row r="3" spans="1:6" ht="12.75">
      <c r="A3" s="1"/>
      <c r="B3" s="22"/>
      <c r="C3" s="23"/>
      <c r="D3" s="1"/>
      <c r="E3" s="1"/>
      <c r="F3" s="1"/>
    </row>
    <row r="4" spans="1:6" ht="12.75">
      <c r="A4" s="1"/>
      <c r="B4" s="24"/>
      <c r="C4" s="25"/>
      <c r="D4" s="1"/>
      <c r="E4" s="1"/>
      <c r="F4" s="1"/>
    </row>
    <row r="5" spans="1:6" ht="12.75">
      <c r="A5" s="1"/>
      <c r="B5" s="26"/>
      <c r="C5" s="27"/>
      <c r="D5" s="1"/>
      <c r="E5" s="1"/>
      <c r="F5" s="1"/>
    </row>
    <row r="6" spans="1:6" ht="12.75">
      <c r="A6" s="1"/>
      <c r="B6" s="26"/>
      <c r="C6" s="27"/>
      <c r="D6" s="1"/>
      <c r="E6" s="1"/>
      <c r="F6" s="1"/>
    </row>
    <row r="7" spans="1:6" ht="12.75">
      <c r="A7" s="1"/>
      <c r="B7" s="26"/>
      <c r="C7" s="27"/>
      <c r="D7" s="1"/>
      <c r="E7" s="1"/>
      <c r="F7" s="1"/>
    </row>
    <row r="8" spans="1:6" ht="12.75">
      <c r="A8" s="1"/>
      <c r="B8" s="26"/>
      <c r="C8" s="27"/>
      <c r="D8" s="1"/>
      <c r="E8" s="1"/>
      <c r="F8" s="1"/>
    </row>
    <row r="9" spans="1:6" ht="12.75">
      <c r="A9" s="1"/>
      <c r="B9" s="26"/>
      <c r="C9" s="27"/>
      <c r="D9" s="1"/>
      <c r="E9" s="1"/>
      <c r="F9" s="1"/>
    </row>
    <row r="10" spans="1:6" ht="12.75">
      <c r="A10" s="1"/>
      <c r="B10" s="26"/>
      <c r="C10" s="27"/>
      <c r="D10" s="1"/>
      <c r="E10" s="1"/>
      <c r="F10" s="1"/>
    </row>
    <row r="11" spans="1:6" ht="12.75">
      <c r="A11" s="1"/>
      <c r="B11" s="26"/>
      <c r="C11" s="27"/>
      <c r="D11" s="1"/>
      <c r="E11" s="1"/>
      <c r="F11" s="1"/>
    </row>
    <row r="12" spans="1:6" ht="12.75">
      <c r="A12" s="1"/>
      <c r="B12" s="26"/>
      <c r="C12" s="27"/>
      <c r="D12" s="1"/>
      <c r="E12" s="1"/>
      <c r="F12" s="1"/>
    </row>
    <row r="13" spans="1:6" ht="12.75">
      <c r="A13" s="1"/>
      <c r="B13" s="26"/>
      <c r="C13" s="27"/>
      <c r="D13" s="1"/>
      <c r="E13" s="1"/>
      <c r="F13" s="1"/>
    </row>
    <row r="14" spans="1:6" ht="12.75">
      <c r="A14" s="1"/>
      <c r="B14" s="26"/>
      <c r="C14" s="27"/>
      <c r="D14" s="1"/>
      <c r="E14" s="1"/>
      <c r="F14" s="1"/>
    </row>
    <row r="15" spans="1:6" ht="12.75">
      <c r="A15" s="1"/>
      <c r="B15" s="26"/>
      <c r="C15" s="27"/>
      <c r="D15" s="1"/>
      <c r="E15" s="1"/>
      <c r="F15" s="1"/>
    </row>
    <row r="16" spans="1:6" ht="12.75">
      <c r="A16" s="1"/>
      <c r="B16" s="26"/>
      <c r="C16" s="27"/>
      <c r="D16" s="1"/>
      <c r="E16" s="1"/>
      <c r="F16" s="1"/>
    </row>
    <row r="17" spans="1:6" ht="12.75">
      <c r="A17" s="1"/>
      <c r="B17" s="26"/>
      <c r="C17" s="27"/>
      <c r="D17" s="1"/>
      <c r="E17" s="1"/>
      <c r="F17" s="1"/>
    </row>
    <row r="18" spans="1:6" ht="12.75">
      <c r="A18" s="1"/>
      <c r="B18" s="26"/>
      <c r="C18" s="27"/>
      <c r="D18" s="1"/>
      <c r="E18" s="1"/>
      <c r="F18" s="1"/>
    </row>
    <row r="19" spans="1:6" ht="12.75">
      <c r="A19" s="1"/>
      <c r="B19" s="26"/>
      <c r="C19" s="27"/>
      <c r="D19" s="1"/>
      <c r="E19" s="1"/>
      <c r="F19" s="1"/>
    </row>
    <row r="20" spans="1:6" ht="12.75">
      <c r="A20" s="1"/>
      <c r="B20" s="26"/>
      <c r="C20" s="27"/>
      <c r="D20" s="1"/>
      <c r="E20" s="1"/>
      <c r="F20" s="1"/>
    </row>
    <row r="21" spans="1:6" ht="12.75">
      <c r="A21" s="1"/>
      <c r="B21" s="26"/>
      <c r="C21" s="27"/>
      <c r="D21" s="1"/>
      <c r="E21" s="1"/>
      <c r="F21" s="1"/>
    </row>
    <row r="22" spans="1:6" ht="12.75">
      <c r="A22" s="1"/>
      <c r="B22" s="26"/>
      <c r="C22" s="27"/>
      <c r="D22" s="1"/>
      <c r="E22" s="1"/>
      <c r="F22" s="1"/>
    </row>
    <row r="23" spans="1:6" ht="12.75">
      <c r="A23" s="1"/>
      <c r="B23" s="26"/>
      <c r="C23" s="27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Magdalena Tomków</cp:lastModifiedBy>
  <cp:lastPrinted>2023-10-19T06:57:37Z</cp:lastPrinted>
  <dcterms:created xsi:type="dcterms:W3CDTF">2001-11-14T12:41:17Z</dcterms:created>
  <dcterms:modified xsi:type="dcterms:W3CDTF">2023-10-19T06:57:46Z</dcterms:modified>
  <cp:category/>
  <cp:version/>
  <cp:contentType/>
  <cp:contentStatus/>
</cp:coreProperties>
</file>