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9375" windowHeight="5685" tabRatio="931" activeTab="1"/>
  </bookViews>
  <sheets>
    <sheet name="inwestycje" sheetId="62" r:id="rId1"/>
    <sheet name="program" sheetId="58" r:id="rId2"/>
  </sheets>
  <definedNames>
    <definedName name="_1._zest_uchwał_">#REF!</definedName>
    <definedName name="_10._inwestycje" localSheetId="0">inwestycje!#REF!</definedName>
    <definedName name="_10._inwestycje">#REF!</definedName>
    <definedName name="_2._plan_doch_">#REF!</definedName>
    <definedName name="_3._plan_wydatków">#REF!</definedName>
    <definedName name="_4._zmiany_planu">#REF!</definedName>
    <definedName name="_5._zał_dochody">#REF!</definedName>
    <definedName name="_6._doch_robocze">#REF!</definedName>
    <definedName name="_7._zał_wyd_wyk">#REF!</definedName>
    <definedName name="_8._wyd_robocze" localSheetId="0">#REF!</definedName>
    <definedName name="_8._wyd_robocze">#REF!</definedName>
    <definedName name="_9._zad_zlec_">#REF!</definedName>
    <definedName name="_Fund_Ochr_Środow">#REF!</definedName>
    <definedName name="_płace">#REF!</definedName>
    <definedName name="_pod_leŚny">#REF!</definedName>
    <definedName name="_pod_od_nieruch">#REF!</definedName>
    <definedName name="_pod_rolny">#REF!</definedName>
    <definedName name="_pod_transp">#REF!</definedName>
    <definedName name="_przedszkola_zał">#REF!</definedName>
    <definedName name="_soł_robocz">#REF!</definedName>
    <definedName name="_sołectwa">#REF!</definedName>
    <definedName name="_szkoły_zał" localSheetId="0">#REF!</definedName>
    <definedName name="_szkoły_zał">#REF!</definedName>
    <definedName name="_środek_specjalny">#REF!</definedName>
    <definedName name="bis">#REF!</definedName>
    <definedName name="inwestopis">#REF!</definedName>
    <definedName name="oświata" localSheetId="0">#REF!</definedName>
    <definedName name="oświata">#REF!</definedName>
    <definedName name="oświatawychowanie">#REF!</definedName>
  </definedNames>
  <calcPr calcId="125725" fullPrecision="0"/>
</workbook>
</file>

<file path=xl/calcChain.xml><?xml version="1.0" encoding="utf-8"?>
<calcChain xmlns="http://schemas.openxmlformats.org/spreadsheetml/2006/main">
  <c r="H111" i="62"/>
  <c r="G111" s="1"/>
  <c r="I111"/>
  <c r="G112"/>
  <c r="G98"/>
  <c r="G151"/>
  <c r="G16"/>
  <c r="H11" i="58"/>
  <c r="G38" i="62"/>
  <c r="G32"/>
  <c r="G139"/>
  <c r="G149"/>
  <c r="I114"/>
  <c r="H114"/>
  <c r="G62" i="58"/>
  <c r="G46"/>
  <c r="G45"/>
  <c r="G108" i="62"/>
  <c r="G109"/>
  <c r="G104"/>
  <c r="G106"/>
  <c r="G97"/>
  <c r="G99"/>
  <c r="G85"/>
  <c r="G87"/>
  <c r="G71"/>
  <c r="G69"/>
  <c r="G67"/>
  <c r="H66"/>
  <c r="I66"/>
  <c r="G56"/>
  <c r="G54"/>
  <c r="G52"/>
  <c r="G50"/>
  <c r="G48"/>
  <c r="G46"/>
  <c r="G42"/>
  <c r="G40"/>
  <c r="G30"/>
  <c r="G26"/>
  <c r="G24"/>
  <c r="G22"/>
  <c r="G18"/>
  <c r="G10"/>
  <c r="I7"/>
  <c r="H7"/>
  <c r="G8"/>
  <c r="G24" i="58"/>
  <c r="G23"/>
  <c r="G22"/>
  <c r="G21"/>
  <c r="K20"/>
  <c r="J20"/>
  <c r="J11" s="1"/>
  <c r="I20"/>
  <c r="H20"/>
  <c r="L88"/>
  <c r="G54"/>
  <c r="G53"/>
  <c r="G52"/>
  <c r="K51"/>
  <c r="J51"/>
  <c r="I51"/>
  <c r="H51"/>
  <c r="G79"/>
  <c r="G78"/>
  <c r="G77"/>
  <c r="K76"/>
  <c r="J76"/>
  <c r="I76"/>
  <c r="H76"/>
  <c r="G75"/>
  <c r="G74"/>
  <c r="K73"/>
  <c r="K72" s="1"/>
  <c r="J73"/>
  <c r="J72" s="1"/>
  <c r="I73"/>
  <c r="I72" s="1"/>
  <c r="H73"/>
  <c r="H72" s="1"/>
  <c r="L44"/>
  <c r="K44"/>
  <c r="J44"/>
  <c r="H40"/>
  <c r="I40"/>
  <c r="J40"/>
  <c r="K40"/>
  <c r="L40"/>
  <c r="L39" s="1"/>
  <c r="G41"/>
  <c r="G42"/>
  <c r="G43"/>
  <c r="H44"/>
  <c r="I44"/>
  <c r="G44"/>
  <c r="H47"/>
  <c r="I47"/>
  <c r="J47"/>
  <c r="K47"/>
  <c r="L47"/>
  <c r="G48"/>
  <c r="G49"/>
  <c r="G50"/>
  <c r="G147" i="62"/>
  <c r="G145"/>
  <c r="G143"/>
  <c r="G141"/>
  <c r="G137"/>
  <c r="G135"/>
  <c r="G129"/>
  <c r="G127"/>
  <c r="G125"/>
  <c r="G123"/>
  <c r="G121"/>
  <c r="G119"/>
  <c r="G117"/>
  <c r="G115"/>
  <c r="G105"/>
  <c r="G102"/>
  <c r="G89"/>
  <c r="G81"/>
  <c r="G77"/>
  <c r="G75"/>
  <c r="G73"/>
  <c r="G58"/>
  <c r="G44"/>
  <c r="G31"/>
  <c r="G28"/>
  <c r="G20"/>
  <c r="G14"/>
  <c r="H83"/>
  <c r="I144"/>
  <c r="I154" s="1"/>
  <c r="H144"/>
  <c r="H154" s="1"/>
  <c r="I134"/>
  <c r="H134"/>
  <c r="I101"/>
  <c r="H101"/>
  <c r="I96"/>
  <c r="H96"/>
  <c r="I83"/>
  <c r="I79"/>
  <c r="H79"/>
  <c r="J80" i="58"/>
  <c r="K60"/>
  <c r="K57"/>
  <c r="J60"/>
  <c r="J57"/>
  <c r="J16"/>
  <c r="J12"/>
  <c r="H85"/>
  <c r="H88"/>
  <c r="H84"/>
  <c r="I85"/>
  <c r="I88"/>
  <c r="J85"/>
  <c r="J88"/>
  <c r="J84"/>
  <c r="K85"/>
  <c r="K88"/>
  <c r="L85"/>
  <c r="G88"/>
  <c r="G90"/>
  <c r="G89"/>
  <c r="G87"/>
  <c r="G86"/>
  <c r="L80"/>
  <c r="L72" s="1"/>
  <c r="K80"/>
  <c r="I80"/>
  <c r="H80"/>
  <c r="G82"/>
  <c r="G81"/>
  <c r="I57"/>
  <c r="I60"/>
  <c r="H57"/>
  <c r="H60"/>
  <c r="G61"/>
  <c r="G59"/>
  <c r="G58"/>
  <c r="G63"/>
  <c r="L12"/>
  <c r="L16"/>
  <c r="K12"/>
  <c r="K16"/>
  <c r="K11" s="1"/>
  <c r="I12"/>
  <c r="I16"/>
  <c r="I11" s="1"/>
  <c r="H12"/>
  <c r="H16"/>
  <c r="G16"/>
  <c r="G19"/>
  <c r="G18"/>
  <c r="G17"/>
  <c r="G15"/>
  <c r="G14"/>
  <c r="G13"/>
  <c r="G12"/>
  <c r="L11"/>
  <c r="H156"/>
  <c r="I156"/>
  <c r="J156"/>
  <c r="K156"/>
  <c r="I160"/>
  <c r="J160"/>
  <c r="K160"/>
  <c r="H164"/>
  <c r="I164"/>
  <c r="J164"/>
  <c r="K164"/>
  <c r="G155"/>
  <c r="G157"/>
  <c r="G158"/>
  <c r="G159"/>
  <c r="G161"/>
  <c r="G162"/>
  <c r="G163"/>
  <c r="G165"/>
  <c r="G166"/>
  <c r="G167"/>
  <c r="H175"/>
  <c r="I175"/>
  <c r="I179"/>
  <c r="G179"/>
  <c r="H181"/>
  <c r="I181"/>
  <c r="J175"/>
  <c r="J181"/>
  <c r="K175"/>
  <c r="K181"/>
  <c r="G176"/>
  <c r="G177"/>
  <c r="G178"/>
  <c r="G180"/>
  <c r="G182"/>
  <c r="G183"/>
  <c r="G184"/>
  <c r="H188"/>
  <c r="I188"/>
  <c r="J188"/>
  <c r="K188"/>
  <c r="H191"/>
  <c r="I191"/>
  <c r="J191"/>
  <c r="K191"/>
  <c r="H194"/>
  <c r="I194"/>
  <c r="J194"/>
  <c r="K194"/>
  <c r="H197"/>
  <c r="I197"/>
  <c r="J197"/>
  <c r="K197"/>
  <c r="H200"/>
  <c r="I200"/>
  <c r="J200"/>
  <c r="K200"/>
  <c r="H203"/>
  <c r="I203"/>
  <c r="J203"/>
  <c r="K203"/>
  <c r="J186"/>
  <c r="G189"/>
  <c r="G190"/>
  <c r="G193"/>
  <c r="G195"/>
  <c r="G196"/>
  <c r="G198"/>
  <c r="G199"/>
  <c r="G201"/>
  <c r="G202"/>
  <c r="G204"/>
  <c r="G205"/>
  <c r="I186"/>
  <c r="I173"/>
  <c r="I151"/>
  <c r="G60"/>
  <c r="G80"/>
  <c r="G79" i="62"/>
  <c r="H173" i="58"/>
  <c r="J151"/>
  <c r="G85"/>
  <c r="J39"/>
  <c r="H39"/>
  <c r="K39"/>
  <c r="I39"/>
  <c r="G76"/>
  <c r="G191"/>
  <c r="K173"/>
  <c r="G181"/>
  <c r="G175"/>
  <c r="H151"/>
  <c r="G156"/>
  <c r="G47"/>
  <c r="G203"/>
  <c r="I56"/>
  <c r="G197"/>
  <c r="K151"/>
  <c r="G160"/>
  <c r="L84"/>
  <c r="K84"/>
  <c r="J56"/>
  <c r="K56"/>
  <c r="G40"/>
  <c r="G194"/>
  <c r="G164"/>
  <c r="G200"/>
  <c r="H186"/>
  <c r="K186"/>
  <c r="J173"/>
  <c r="H56"/>
  <c r="G56"/>
  <c r="G57"/>
  <c r="I84"/>
  <c r="G151"/>
  <c r="G188"/>
  <c r="G186"/>
  <c r="G20"/>
  <c r="G96" i="62"/>
  <c r="G134"/>
  <c r="G101"/>
  <c r="G144"/>
  <c r="G154" s="1"/>
  <c r="G7"/>
  <c r="G83"/>
  <c r="G66"/>
  <c r="G51" i="58"/>
  <c r="G73"/>
  <c r="G72" s="1"/>
  <c r="G173"/>
  <c r="G84"/>
  <c r="N42"/>
  <c r="G39"/>
  <c r="G114" i="62"/>
  <c r="G11" i="58" l="1"/>
</calcChain>
</file>

<file path=xl/sharedStrings.xml><?xml version="1.0" encoding="utf-8"?>
<sst xmlns="http://schemas.openxmlformats.org/spreadsheetml/2006/main" count="406" uniqueCount="187">
  <si>
    <t xml:space="preserve">Klasyfikacja budżetowa </t>
  </si>
  <si>
    <t>Nazwa zadania inwestycyjnego</t>
  </si>
  <si>
    <t>Nakłady</t>
  </si>
  <si>
    <t xml:space="preserve"> rozdz.60016 -drogi publiczne gminne</t>
  </si>
  <si>
    <t>Plan wydatków majątkowych Gminy Lipno na rok 2007 - załącznik nr 5</t>
  </si>
  <si>
    <t>Finansowanie inwestycji</t>
  </si>
  <si>
    <t>i sanitacyjna wsi</t>
  </si>
  <si>
    <t>Budowa kanalizacji sanitarnej z przykanalikami w Gronówku - osiedle Gronowe i Za Wigwamem</t>
  </si>
  <si>
    <t>Dział - 700 Gospodarka mieszkaniowa</t>
  </si>
  <si>
    <t>rozdz. 70005 - Gospodarka gruntami i nieruchomościami</t>
  </si>
  <si>
    <t>Dział - 900 Gospodarka komunalna  i ochrona środowiska</t>
  </si>
  <si>
    <t>Dział O10-Rolnictwo i łowiectwo</t>
  </si>
  <si>
    <t xml:space="preserve"> Dział 600 - transport i łączność</t>
  </si>
  <si>
    <t>Dział 801-oświata i wychowanie</t>
  </si>
  <si>
    <t>Wieloletnie  programy  inwestycyjne</t>
  </si>
  <si>
    <t>kredyt</t>
  </si>
  <si>
    <t>poprawa efektyw- ności wykorzy- stania energii cieplnej</t>
  </si>
  <si>
    <t>Okres realizacji</t>
  </si>
  <si>
    <t>Sposób</t>
  </si>
  <si>
    <t>Łączne nakłady</t>
  </si>
  <si>
    <t>Nazwa programu</t>
  </si>
  <si>
    <t>od    -</t>
  </si>
  <si>
    <t>do</t>
  </si>
  <si>
    <t>finansowania</t>
  </si>
  <si>
    <t>finansowe</t>
  </si>
  <si>
    <t>poniesione</t>
  </si>
  <si>
    <t>środki własne</t>
  </si>
  <si>
    <t>Środki</t>
  </si>
  <si>
    <t>własne</t>
  </si>
  <si>
    <t>rozpo-</t>
  </si>
  <si>
    <t>częcia</t>
  </si>
  <si>
    <t>zakoń-</t>
  </si>
  <si>
    <t>czenia</t>
  </si>
  <si>
    <t>pożyczka WFOŚ</t>
  </si>
  <si>
    <t>Przewodniczący</t>
  </si>
  <si>
    <t>Rady Gminy Lipno</t>
  </si>
  <si>
    <t>Kazimierz Kubicki</t>
  </si>
  <si>
    <t>Ogółem  wartość wydatków majątkowych</t>
  </si>
  <si>
    <t xml:space="preserve"> kredyt</t>
  </si>
  <si>
    <t>Wydatki na</t>
  </si>
  <si>
    <t>Cel</t>
  </si>
  <si>
    <t xml:space="preserve">Jednostka organizacyjna odpowiedzialna za realizację </t>
  </si>
  <si>
    <t>Urząd Gminy</t>
  </si>
  <si>
    <t>Razem</t>
  </si>
  <si>
    <t>Lipno</t>
  </si>
  <si>
    <t>w zł</t>
  </si>
  <si>
    <t>Plan</t>
  </si>
  <si>
    <t>Budowa sieci wodociągowej z przyłączami w Wilkowicach rejon Szkolnej</t>
  </si>
  <si>
    <t>rozdz. 92109 - Domy i ośrodki kultury, świetlice i kluby</t>
  </si>
  <si>
    <t>źródła finansowania</t>
  </si>
  <si>
    <t>kredyty lub pożyczki</t>
  </si>
  <si>
    <t>rozdz. 90015 - Oświetlenie ulic, placów i dróg</t>
  </si>
  <si>
    <t>pożyczka</t>
  </si>
  <si>
    <t>Budowa sieci kanalizacji sanitarnej z przykanalikami w Wilkowicach w tym:</t>
  </si>
  <si>
    <t>poprawa warunków życia mieszkańców wsi i ochrona wód i gleby</t>
  </si>
  <si>
    <t>Urząd Gminy Lipno</t>
  </si>
  <si>
    <t>Budowa kanalizacji sanitarnej zprzykanalikami w Wilkowicach rejon ul.Lipowej et II</t>
  </si>
  <si>
    <t>Budowa kanalizacji sanitarnej zprzykanalikami w Wilkowicach rejon ul. Święciechowskiej</t>
  </si>
  <si>
    <t>Budowa kanalizacji sanitarnej zprzykanalikami w Wilkowicach etap III- ul. Dworcowa</t>
  </si>
  <si>
    <t>Wydatki na inwestycje zakończone ujęte w latach poprzednich w programie</t>
  </si>
  <si>
    <t>Budowa infrastruktury wodociagowo-kanalizacyjnej w miejscowości Gronówko w tym:</t>
  </si>
  <si>
    <t xml:space="preserve"> Budowa kanalizacji sanitarnej z przykanalikami dla wsi Gronówko</t>
  </si>
  <si>
    <t xml:space="preserve">Budowa sieci wodociagowej z przyłączami w Gronówku - osiedle Gronowe </t>
  </si>
  <si>
    <t>Budowa kanalizacji sanitarnej z przykanalikami w Gronówku - osiedle Gronowe</t>
  </si>
  <si>
    <t>Termomodernizacja budyneku urzędu gminy w Lipnie</t>
  </si>
  <si>
    <t xml:space="preserve">Termomodernizacja budynek Szkoły Podstaw. i Przedszkola w Goniembicach </t>
  </si>
  <si>
    <t>Trmomodernizacja budyneku Przedszkola w Lipnie</t>
  </si>
  <si>
    <t>Trmomodernizacja budynku Szkoły Podstawowej w Wilkowicach</t>
  </si>
  <si>
    <t>Trmomodernizacja budynku GOK w Lipnie</t>
  </si>
  <si>
    <t>Termomodernizacja obiektów publicznych w tym</t>
  </si>
  <si>
    <t>Urząd gminy Lipno</t>
  </si>
  <si>
    <t>Termomodernizacja budynku sali wiejskie w Targowisku</t>
  </si>
  <si>
    <t>Sposób finansowania</t>
  </si>
  <si>
    <t>Łączne nakłady finansowe</t>
  </si>
  <si>
    <t>Nakłady poniesione w zł</t>
  </si>
  <si>
    <t>Okres realizacji      od - do</t>
  </si>
  <si>
    <t>Jednostka organizacyjna odpowiedzialna za realizację</t>
  </si>
  <si>
    <t>Wydatki</t>
  </si>
  <si>
    <t>na rok 2007</t>
  </si>
  <si>
    <t>rozdz.75412 - Ochotnicze straże pożarne</t>
  </si>
  <si>
    <t>rozdz.O1010-Infrastruktura wodociągowa</t>
  </si>
  <si>
    <t>rozdz.75023 - Urzędy gmin</t>
  </si>
  <si>
    <t>Dział 921-kultura i ochrona dziedzictwa narodowego</t>
  </si>
  <si>
    <t>Termomodernizacja obiektów oświatowych w Gminie Lipno w tym</t>
  </si>
  <si>
    <t>Termomodernizacja budynku Przedszkola w Lipnie</t>
  </si>
  <si>
    <t>Rozwój bazy sportowo- rekreacyjnej</t>
  </si>
  <si>
    <t>poprawa warunków życia mieszkańców wsi oraz stanu zdrowia dzieci i młodzieży poprzez zwiększenie możliwości uprawiania sportu</t>
  </si>
  <si>
    <t>Budowa hali sportowej w Lipnie</t>
  </si>
  <si>
    <t>Rozwój bazy oświatowo-wychowawczej na terenie Gminy Lipno</t>
  </si>
  <si>
    <t>poprawa warunków naucznia i wychowania dzieci i młodzieży z terenów wiejskich</t>
  </si>
  <si>
    <t>Budowa Przedszkola w Wilkowicach</t>
  </si>
  <si>
    <t>Budowa przyłączy wodociągowych w Lipnie</t>
  </si>
  <si>
    <t>Budowa przyłączy wodociągowych w Wilkowicach</t>
  </si>
  <si>
    <t>rozdz. 90002 - gospodarka odpadami</t>
  </si>
  <si>
    <t>Dotacja celowa dla Miasta Leszna na przeprowadzenie rekultywacji składowiska zlokalizowanego na terenie Gminy Osieczna we wsi Trzebania</t>
  </si>
  <si>
    <t>rozdz. 90095 - Pozostała działalność</t>
  </si>
  <si>
    <t xml:space="preserve"> Rok</t>
  </si>
  <si>
    <t>na rok 2009</t>
  </si>
  <si>
    <t>Dział - 750 Administracja publiczna</t>
  </si>
  <si>
    <t>Rozbudowa i modernizacja budynku UG (projekt)</t>
  </si>
  <si>
    <t>plan na rok 2009</t>
  </si>
  <si>
    <t xml:space="preserve">Dział - 754 Bezpieczeństwo publiczne i ochrona przeciwpoż. </t>
  </si>
  <si>
    <t xml:space="preserve">  rozdz.80101- Szkoły podstawowe</t>
  </si>
  <si>
    <t xml:space="preserve">  rozdz.80104- Przedszkola</t>
  </si>
  <si>
    <t xml:space="preserve">  rozdz.80110- Gimnazja</t>
  </si>
  <si>
    <t>Budowa oświetlenia ulicznego w Lipnie Os. Prymasa - etap I (realizacja)</t>
  </si>
  <si>
    <t>Budowa oświetlenia ulicznego w Mórkowie (projekt)</t>
  </si>
  <si>
    <t>Budowa oświetlenia ulicznego w Wyciążkowie (realizacja)</t>
  </si>
  <si>
    <t>Budowa oświetlenia ulicznego w Wilkowicach ul. Szkolna (projekt)</t>
  </si>
  <si>
    <t>Budowa oświetlenia ulicznego w Targowisku (projekt- przy Dolczewskim)</t>
  </si>
  <si>
    <t>Budowa oświetlenia ulicznego w Karolewku (projekt - krzyżówka z Mórkowską)</t>
  </si>
  <si>
    <t>Rozbudowa sli wiejskiej w Smyczynie (projekt)</t>
  </si>
  <si>
    <t>Rewitalizacja parku w Lipnie (koncepcja)</t>
  </si>
  <si>
    <t>Dział 926-kultura fizyczna i sport</t>
  </si>
  <si>
    <t>rozdz. 92601 - obiekty sportowe</t>
  </si>
  <si>
    <t>rozdz. 92195 - Pozostała działalność</t>
  </si>
  <si>
    <t>Budowa hali sportowej w Lipnie (przygotowanie terenu do inwestycji)</t>
  </si>
  <si>
    <t>rozdz.75095 - Pozostała działalność</t>
  </si>
  <si>
    <t>w latach  2009 - 2011</t>
  </si>
  <si>
    <t>Budowa sieci kanalizacji sanitarnej w tym:</t>
  </si>
  <si>
    <t>poprawa efektywności wykorzy- stania energii cieplnej</t>
  </si>
  <si>
    <t>Rewitalizacja parku w Lipnie</t>
  </si>
  <si>
    <t>poprawa stanu sieci komuni- kacyjnej, bezpieczeństwa ruchu drogowego i przeciwpożarowego</t>
  </si>
  <si>
    <t xml:space="preserve">Budowa kanalizacji sanitarnej w Lipnie etap I </t>
  </si>
  <si>
    <t>Poprawa bezpieczeńs- twa poprzez budowę dróg i rozwój bazy OSP, w tym:</t>
  </si>
  <si>
    <t>Modernizacja budynku Ochotniczej Straży Pożarnej - Dom Strażaka w Wilkowicach - projekt</t>
  </si>
  <si>
    <t xml:space="preserve">Budowa sieci wodociągowej z przyłączami w Wilkowicach rejon Lipowej </t>
  </si>
  <si>
    <t xml:space="preserve">Budowa sieci wodociągowej z przyłączami rejon ul. Spółdzielczej w Lipnie </t>
  </si>
  <si>
    <t xml:space="preserve">Budowa sieci wodociągowej z przyłączami w Wilkowicach rejon Święciechowskiej </t>
  </si>
  <si>
    <t xml:space="preserve">Budowa sieci wodociągowej rejon ul. Ornej w Wilkowicach </t>
  </si>
  <si>
    <t xml:space="preserve">Budowa sieci wodociągowej w Klonówcu </t>
  </si>
  <si>
    <t xml:space="preserve">Budowa sieci wodociągowej w Lipnie ul. Sportowa </t>
  </si>
  <si>
    <t xml:space="preserve">Budowa sieci wodociągowej w rejonie ul. Jackowskiego w Lipnie </t>
  </si>
  <si>
    <t xml:space="preserve">Budowa sieci wodociągowej w Wilkowicach rejon Bocznej </t>
  </si>
  <si>
    <t xml:space="preserve">Budowa sieci wodociągowej z przyłączami w Górce Duchownej </t>
  </si>
  <si>
    <t xml:space="preserve">Budowa sieci wodociągowej z przyłączami  w Gronówku - osiedle Gronowe i Za Wigwamem </t>
  </si>
  <si>
    <t xml:space="preserve">Budowa sieci wodociągowej z przyłączami w Lipnie ul Graniczna </t>
  </si>
  <si>
    <t xml:space="preserve">Budowa sieci wodociągowej z przyłączami rejon ul. Dworcowej w Wilkowicach </t>
  </si>
  <si>
    <t xml:space="preserve">Budowa chodnika  w pasie drogi gminnej na ul.Lipowej w Wilkowicach </t>
  </si>
  <si>
    <t xml:space="preserve">Budowa kanalizacji deszczowej i chodnika w Goniembicach </t>
  </si>
  <si>
    <t xml:space="preserve">Budowa parkingu przy UG i GOK </t>
  </si>
  <si>
    <t xml:space="preserve">Zabudowa rowu melioracyjnego  przy boisku w Radomicku </t>
  </si>
  <si>
    <t xml:space="preserve">Modernizacja budynku komunalnego w Mórkowie </t>
  </si>
  <si>
    <t>Zakup udziałów w Powiatowym Funduszu Poręczeń Kredytowych</t>
  </si>
  <si>
    <t>Modernizacja budynku Ochotniczej Straży Pożarnej  w Wilkowicach</t>
  </si>
  <si>
    <t>Zakup samochodu dla OSP w Lipnie - dotacja celowa</t>
  </si>
  <si>
    <t xml:space="preserve">Modernizacja pomieszczeń Przedszkola w Lipnie </t>
  </si>
  <si>
    <t>Rozbudowa gimnazjum- II etap (stołówka,biblioteka)</t>
  </si>
  <si>
    <t>Modernizacja GOK - dotacja celowa</t>
  </si>
  <si>
    <t xml:space="preserve">Budowa boiska i placu zabaw na osiedlu w Lipnie </t>
  </si>
  <si>
    <t xml:space="preserve">Budowa dróg z odwodnieniem na osiedlu w Lipnie </t>
  </si>
  <si>
    <t>Budowa sieci wodociągowej z przyłączami Lipno ul. Ogrodowa</t>
  </si>
  <si>
    <t xml:space="preserve">Budowa sieci wodociągowej z przyłączani rejon ul. Mórkowskiej w Wilkowicach </t>
  </si>
  <si>
    <t>Modernizacja budynku Gimnazjum w Lipnie (dach nad częścią dydaktyczną sali gimnastycznej)</t>
  </si>
  <si>
    <t>Budowa Przedszkola w Wilkowicach (dokumentacja)</t>
  </si>
  <si>
    <t xml:space="preserve">Termomodernizacja budynków Szkół Podstawowych w Goniembicach, Wilkowicach i Lipnie </t>
  </si>
  <si>
    <t xml:space="preserve">Termomodernizacja budynków Szkół Podsta wowych w Goniembicach, Wilkowicach i Lipnie </t>
  </si>
  <si>
    <t xml:space="preserve">Termomodernizacja budynku Przedszkola w Lipnie </t>
  </si>
  <si>
    <t xml:space="preserve">Budowa kanalizacji w miejscowości Wilkowice  etap III </t>
  </si>
  <si>
    <t>Budowa kanalizacji w miejscowości Mórkowo etap I</t>
  </si>
  <si>
    <t>środki UE (EFRROW)</t>
  </si>
  <si>
    <t>środki UE (EFRR)</t>
  </si>
  <si>
    <t>w zł.</t>
  </si>
  <si>
    <t>Modernizacja pomieszczeń socjalnych przy boisku sportowym w Wilkowicach</t>
  </si>
  <si>
    <t>Budowa kanalizacji sanitarnej w Lipnie etap I (dokumentacja)</t>
  </si>
  <si>
    <t>Budowa sieci wodociągowej w Radomicku (dokumentacja)</t>
  </si>
  <si>
    <t>Budowa chodnika  w pasie drogi gminnej na ul.Lipowej w Wilkowicach (dokumentacja)</t>
  </si>
  <si>
    <t>Budowa kanalizacji deszczowej i chodnika w Goniembicach (dokumentacja)</t>
  </si>
  <si>
    <t xml:space="preserve">Termomodernizacja budynku UG </t>
  </si>
  <si>
    <t>Rozbudowa gimnazjum- II etap (stołówka,biblioteka - uzgodnienia)</t>
  </si>
  <si>
    <t xml:space="preserve">Budowa boiska sportowego w Ratowicach i Żakowie </t>
  </si>
  <si>
    <t xml:space="preserve">Budowa sieci wodociągowej z przyłączami Lipno ul. Krańcowa </t>
  </si>
  <si>
    <t>Budowa świetlic wiejskich z zapleczem sportowo-rekreacyjnym w Klonówcu i Goniembicach</t>
  </si>
  <si>
    <t>Wykonanie i montaż pieca w świetlicy w Targowisku</t>
  </si>
  <si>
    <t>Budowa kanalizacji w ul. Tylnej w Wilkowicach</t>
  </si>
  <si>
    <t xml:space="preserve">Budowa sieci wodociągowej w Żakowie </t>
  </si>
  <si>
    <t xml:space="preserve"> rozdz.60014 -drogi publiczne powiatowe</t>
  </si>
  <si>
    <t>Budowa skrzyżowania w ciągu drogi 4766P w miejscowości Żakowo - pomoc finansowa dla Powiatu</t>
  </si>
  <si>
    <t>Załącznik Nr 3 do uchwały Rady Gminy Lipno</t>
  </si>
  <si>
    <t xml:space="preserve">Budowa kanalizacji w miejscowości Mórkowo       etap I </t>
  </si>
  <si>
    <t>Wymiana i instalacja układu kierowniczego ze wspomaganiem w samochodzie pożarniczym w OSP Wilkowice</t>
  </si>
  <si>
    <t>Zakupy udziałów - MZO</t>
  </si>
  <si>
    <t>Dział - 852 Pomoc społeczna</t>
  </si>
  <si>
    <t>rozdz. 85219 - Ośrodki pomocy społecznej</t>
  </si>
  <si>
    <t>Zakup i montaż serwera</t>
  </si>
  <si>
    <t>Załącznik Nr 4 do uchwały Rady Gminy Lipno</t>
  </si>
  <si>
    <t>nr XXIX/191/2009 z dnia 01.06.2009 r.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</si>
</sst>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i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charset val="238"/>
    </font>
    <font>
      <b/>
      <i/>
      <sz val="10"/>
      <name val="Arial CE"/>
      <family val="2"/>
      <charset val="238"/>
    </font>
    <font>
      <i/>
      <sz val="9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0" fontId="0" fillId="0" borderId="0" xfId="0" applyBorder="1"/>
    <xf numFmtId="0" fontId="10" fillId="0" borderId="0" xfId="0" applyFont="1"/>
    <xf numFmtId="0" fontId="10" fillId="0" borderId="0" xfId="0" applyFont="1" applyBorder="1"/>
    <xf numFmtId="3" fontId="0" fillId="0" borderId="0" xfId="0" applyNumberFormat="1" applyBorder="1"/>
    <xf numFmtId="0" fontId="6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0" borderId="0" xfId="0" applyFont="1" applyBorder="1"/>
    <xf numFmtId="0" fontId="0" fillId="0" borderId="1" xfId="0" applyBorder="1"/>
    <xf numFmtId="0" fontId="0" fillId="0" borderId="2" xfId="0" applyBorder="1"/>
    <xf numFmtId="0" fontId="12" fillId="0" borderId="2" xfId="0" applyFont="1" applyBorder="1"/>
    <xf numFmtId="3" fontId="12" fillId="0" borderId="2" xfId="0" applyNumberFormat="1" applyFont="1" applyBorder="1"/>
    <xf numFmtId="3" fontId="12" fillId="0" borderId="0" xfId="0" applyNumberFormat="1" applyFont="1"/>
    <xf numFmtId="0" fontId="0" fillId="0" borderId="3" xfId="0" applyBorder="1"/>
    <xf numFmtId="0" fontId="12" fillId="0" borderId="4" xfId="0" applyFont="1" applyBorder="1"/>
    <xf numFmtId="3" fontId="0" fillId="0" borderId="1" xfId="0" applyNumberFormat="1" applyBorder="1"/>
    <xf numFmtId="3" fontId="0" fillId="0" borderId="2" xfId="0" applyNumberFormat="1" applyBorder="1"/>
    <xf numFmtId="0" fontId="0" fillId="0" borderId="4" xfId="0" applyBorder="1"/>
    <xf numFmtId="3" fontId="0" fillId="0" borderId="5" xfId="0" applyNumberFormat="1" applyBorder="1"/>
    <xf numFmtId="3" fontId="7" fillId="0" borderId="0" xfId="0" applyNumberFormat="1" applyFont="1"/>
    <xf numFmtId="0" fontId="0" fillId="0" borderId="6" xfId="0" applyBorder="1"/>
    <xf numFmtId="0" fontId="0" fillId="0" borderId="7" xfId="0" applyBorder="1"/>
    <xf numFmtId="0" fontId="12" fillId="0" borderId="0" xfId="0" applyFont="1" applyBorder="1"/>
    <xf numFmtId="3" fontId="12" fillId="0" borderId="2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0" fillId="0" borderId="8" xfId="0" applyNumberFormat="1" applyBorder="1"/>
    <xf numFmtId="0" fontId="0" fillId="0" borderId="0" xfId="0" applyFill="1"/>
    <xf numFmtId="0" fontId="10" fillId="0" borderId="2" xfId="0" applyFont="1" applyBorder="1"/>
    <xf numFmtId="3" fontId="0" fillId="0" borderId="0" xfId="0" applyNumberFormat="1" applyAlignment="1">
      <alignment horizontal="center"/>
    </xf>
    <xf numFmtId="0" fontId="6" fillId="0" borderId="9" xfId="0" applyFont="1" applyBorder="1"/>
    <xf numFmtId="0" fontId="12" fillId="0" borderId="5" xfId="0" applyFont="1" applyBorder="1"/>
    <xf numFmtId="0" fontId="10" fillId="0" borderId="2" xfId="0" applyFont="1" applyBorder="1" applyAlignment="1">
      <alignment horizontal="center"/>
    </xf>
    <xf numFmtId="0" fontId="0" fillId="0" borderId="0" xfId="0" applyFill="1" applyBorder="1"/>
    <xf numFmtId="3" fontId="10" fillId="0" borderId="0" xfId="0" applyNumberFormat="1" applyFont="1" applyFill="1" applyBorder="1"/>
    <xf numFmtId="0" fontId="10" fillId="0" borderId="4" xfId="0" applyFont="1" applyBorder="1"/>
    <xf numFmtId="0" fontId="13" fillId="0" borderId="0" xfId="0" applyFont="1"/>
    <xf numFmtId="3" fontId="0" fillId="0" borderId="0" xfId="0" applyNumberFormat="1" applyFill="1"/>
    <xf numFmtId="3" fontId="7" fillId="0" borderId="0" xfId="0" applyNumberFormat="1" applyFont="1" applyFill="1"/>
    <xf numFmtId="0" fontId="0" fillId="0" borderId="11" xfId="0" applyBorder="1"/>
    <xf numFmtId="3" fontId="0" fillId="0" borderId="9" xfId="0" applyNumberFormat="1" applyBorder="1"/>
    <xf numFmtId="0" fontId="10" fillId="0" borderId="0" xfId="0" applyFont="1" applyBorder="1" applyAlignment="1">
      <alignment horizontal="center"/>
    </xf>
    <xf numFmtId="3" fontId="0" fillId="0" borderId="7" xfId="0" applyNumberFormat="1" applyBorder="1"/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2" xfId="0" applyBorder="1"/>
    <xf numFmtId="0" fontId="4" fillId="0" borderId="2" xfId="0" applyFont="1" applyBorder="1"/>
    <xf numFmtId="0" fontId="8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4" xfId="0" applyBorder="1"/>
    <xf numFmtId="0" fontId="20" fillId="0" borderId="15" xfId="0" applyFont="1" applyBorder="1" applyAlignment="1">
      <alignment horizontal="center"/>
    </xf>
    <xf numFmtId="0" fontId="20" fillId="0" borderId="1" xfId="0" applyFont="1" applyBorder="1"/>
    <xf numFmtId="0" fontId="0" fillId="0" borderId="2" xfId="0" applyBorder="1" applyAlignment="1">
      <alignment horizontal="center"/>
    </xf>
    <xf numFmtId="0" fontId="20" fillId="0" borderId="15" xfId="0" applyFont="1" applyBorder="1"/>
    <xf numFmtId="0" fontId="20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6" fillId="0" borderId="2" xfId="0" applyFont="1" applyBorder="1"/>
    <xf numFmtId="3" fontId="0" fillId="0" borderId="16" xfId="0" applyNumberFormat="1" applyBorder="1"/>
    <xf numFmtId="3" fontId="0" fillId="0" borderId="11" xfId="0" applyNumberFormat="1" applyBorder="1"/>
    <xf numFmtId="0" fontId="6" fillId="0" borderId="2" xfId="0" applyFont="1" applyBorder="1" applyAlignment="1">
      <alignment horizontal="left"/>
    </xf>
    <xf numFmtId="0" fontId="0" fillId="0" borderId="5" xfId="0" applyBorder="1"/>
    <xf numFmtId="3" fontId="0" fillId="0" borderId="4" xfId="0" applyNumberFormat="1" applyBorder="1"/>
    <xf numFmtId="1" fontId="0" fillId="0" borderId="0" xfId="0" applyNumberFormat="1"/>
    <xf numFmtId="0" fontId="19" fillId="0" borderId="16" xfId="0" applyFont="1" applyBorder="1" applyAlignment="1">
      <alignment horizontal="left"/>
    </xf>
    <xf numFmtId="3" fontId="19" fillId="0" borderId="16" xfId="0" applyNumberFormat="1" applyFont="1" applyBorder="1" applyAlignment="1">
      <alignment horizontal="right"/>
    </xf>
    <xf numFmtId="3" fontId="19" fillId="0" borderId="16" xfId="0" applyNumberFormat="1" applyFont="1" applyBorder="1"/>
    <xf numFmtId="3" fontId="7" fillId="0" borderId="2" xfId="0" applyNumberFormat="1" applyFont="1" applyBorder="1" applyAlignment="1">
      <alignment horizontal="left"/>
    </xf>
    <xf numFmtId="164" fontId="0" fillId="0" borderId="0" xfId="0" applyNumberFormat="1"/>
    <xf numFmtId="0" fontId="12" fillId="0" borderId="17" xfId="0" applyFont="1" applyBorder="1"/>
    <xf numFmtId="0" fontId="12" fillId="0" borderId="16" xfId="0" applyFont="1" applyBorder="1"/>
    <xf numFmtId="3" fontId="7" fillId="0" borderId="16" xfId="0" applyNumberFormat="1" applyFont="1" applyBorder="1" applyAlignment="1">
      <alignment horizontal="left"/>
    </xf>
    <xf numFmtId="3" fontId="12" fillId="0" borderId="16" xfId="0" applyNumberFormat="1" applyFont="1" applyBorder="1"/>
    <xf numFmtId="3" fontId="12" fillId="0" borderId="16" xfId="0" applyNumberFormat="1" applyFont="1" applyBorder="1" applyAlignment="1">
      <alignment horizontal="right"/>
    </xf>
    <xf numFmtId="3" fontId="10" fillId="0" borderId="17" xfId="0" applyNumberFormat="1" applyFont="1" applyBorder="1"/>
    <xf numFmtId="3" fontId="10" fillId="0" borderId="16" xfId="0" applyNumberFormat="1" applyFont="1" applyBorder="1"/>
    <xf numFmtId="3" fontId="10" fillId="0" borderId="11" xfId="0" applyNumberFormat="1" applyFont="1" applyBorder="1"/>
    <xf numFmtId="3" fontId="18" fillId="0" borderId="17" xfId="0" applyNumberFormat="1" applyFont="1" applyBorder="1"/>
    <xf numFmtId="3" fontId="18" fillId="0" borderId="16" xfId="0" applyNumberFormat="1" applyFont="1" applyBorder="1"/>
    <xf numFmtId="3" fontId="18" fillId="0" borderId="11" xfId="0" applyNumberFormat="1" applyFont="1" applyBorder="1"/>
    <xf numFmtId="3" fontId="0" fillId="0" borderId="17" xfId="0" applyNumberFormat="1" applyBorder="1"/>
    <xf numFmtId="3" fontId="12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left"/>
    </xf>
    <xf numFmtId="3" fontId="0" fillId="0" borderId="0" xfId="0" applyNumberFormat="1" applyFill="1" applyBorder="1"/>
    <xf numFmtId="0" fontId="6" fillId="0" borderId="0" xfId="0" applyFont="1" applyBorder="1" applyAlignment="1">
      <alignment horizontal="center"/>
    </xf>
    <xf numFmtId="3" fontId="0" fillId="0" borderId="18" xfId="0" applyNumberFormat="1" applyBorder="1"/>
    <xf numFmtId="0" fontId="0" fillId="0" borderId="19" xfId="0" applyFill="1" applyBorder="1"/>
    <xf numFmtId="0" fontId="1" fillId="0" borderId="0" xfId="0" applyFont="1" applyFill="1"/>
    <xf numFmtId="0" fontId="6" fillId="0" borderId="0" xfId="0" applyFont="1" applyFill="1"/>
    <xf numFmtId="3" fontId="0" fillId="0" borderId="18" xfId="0" applyNumberFormat="1" applyFill="1" applyBorder="1"/>
    <xf numFmtId="3" fontId="0" fillId="0" borderId="21" xfId="0" applyNumberFormat="1" applyFill="1" applyBorder="1"/>
    <xf numFmtId="3" fontId="0" fillId="0" borderId="19" xfId="0" applyNumberFormat="1" applyBorder="1"/>
    <xf numFmtId="0" fontId="11" fillId="0" borderId="0" xfId="0" applyFont="1" applyFill="1"/>
    <xf numFmtId="3" fontId="10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12" fillId="0" borderId="0" xfId="0" applyNumberFormat="1" applyFont="1" applyFill="1"/>
    <xf numFmtId="0" fontId="6" fillId="0" borderId="6" xfId="0" applyFont="1" applyBorder="1" applyAlignment="1">
      <alignment horizontal="center"/>
    </xf>
    <xf numFmtId="0" fontId="4" fillId="0" borderId="4" xfId="0" applyFont="1" applyBorder="1"/>
    <xf numFmtId="0" fontId="0" fillId="0" borderId="16" xfId="0" applyBorder="1"/>
    <xf numFmtId="0" fontId="1" fillId="0" borderId="1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0" fontId="0" fillId="0" borderId="8" xfId="0" applyBorder="1"/>
    <xf numFmtId="3" fontId="0" fillId="0" borderId="6" xfId="0" applyNumberFormat="1" applyBorder="1"/>
    <xf numFmtId="0" fontId="0" fillId="0" borderId="17" xfId="0" applyBorder="1"/>
    <xf numFmtId="0" fontId="0" fillId="0" borderId="26" xfId="0" applyBorder="1"/>
    <xf numFmtId="0" fontId="0" fillId="0" borderId="27" xfId="0" applyBorder="1"/>
    <xf numFmtId="3" fontId="0" fillId="0" borderId="26" xfId="0" applyNumberFormat="1" applyBorder="1"/>
    <xf numFmtId="0" fontId="0" fillId="0" borderId="28" xfId="0" applyBorder="1"/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3" fontId="0" fillId="0" borderId="16" xfId="0" applyNumberFormat="1" applyBorder="1" applyAlignment="1">
      <alignment vertical="top"/>
    </xf>
    <xf numFmtId="0" fontId="0" fillId="0" borderId="11" xfId="0" applyBorder="1" applyAlignment="1">
      <alignment vertical="top"/>
    </xf>
    <xf numFmtId="0" fontId="24" fillId="0" borderId="0" xfId="0" applyFont="1" applyBorder="1" applyAlignment="1">
      <alignment wrapText="1"/>
    </xf>
    <xf numFmtId="3" fontId="0" fillId="0" borderId="27" xfId="0" applyNumberFormat="1" applyBorder="1"/>
    <xf numFmtId="0" fontId="0" fillId="0" borderId="26" xfId="0" applyFill="1" applyBorder="1"/>
    <xf numFmtId="0" fontId="0" fillId="0" borderId="0" xfId="0" applyFill="1" applyAlignment="1">
      <alignment wrapText="1"/>
    </xf>
    <xf numFmtId="0" fontId="8" fillId="0" borderId="9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" fontId="0" fillId="0" borderId="31" xfId="0" applyNumberFormat="1" applyFill="1" applyBorder="1"/>
    <xf numFmtId="0" fontId="0" fillId="0" borderId="0" xfId="0" applyFill="1" applyBorder="1" applyAlignment="1">
      <alignment wrapText="1"/>
    </xf>
    <xf numFmtId="0" fontId="17" fillId="0" borderId="0" xfId="0" applyFont="1" applyFill="1"/>
    <xf numFmtId="3" fontId="19" fillId="0" borderId="17" xfId="0" applyNumberFormat="1" applyFont="1" applyBorder="1"/>
    <xf numFmtId="3" fontId="19" fillId="0" borderId="11" xfId="0" applyNumberFormat="1" applyFon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1" fontId="24" fillId="0" borderId="32" xfId="0" applyNumberFormat="1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3" fillId="0" borderId="32" xfId="0" applyFont="1" applyBorder="1" applyAlignment="1">
      <alignment horizontal="left" vertical="center"/>
    </xf>
    <xf numFmtId="3" fontId="13" fillId="0" borderId="34" xfId="0" applyNumberFormat="1" applyFont="1" applyBorder="1" applyAlignment="1">
      <alignment horizontal="right" vertical="center"/>
    </xf>
    <xf numFmtId="3" fontId="13" fillId="0" borderId="32" xfId="0" applyNumberFormat="1" applyFont="1" applyBorder="1" applyAlignment="1">
      <alignment horizontal="right" vertical="center"/>
    </xf>
    <xf numFmtId="3" fontId="13" fillId="0" borderId="33" xfId="0" applyNumberFormat="1" applyFont="1" applyBorder="1" applyAlignment="1">
      <alignment horizontal="right" vertical="center"/>
    </xf>
    <xf numFmtId="0" fontId="0" fillId="0" borderId="24" xfId="0" applyFill="1" applyBorder="1"/>
    <xf numFmtId="0" fontId="6" fillId="0" borderId="35" xfId="0" applyFont="1" applyFill="1" applyBorder="1" applyAlignment="1">
      <alignment horizontal="center"/>
    </xf>
    <xf numFmtId="0" fontId="17" fillId="0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3" fontId="21" fillId="0" borderId="0" xfId="0" applyNumberFormat="1" applyFont="1" applyFill="1" applyBorder="1"/>
    <xf numFmtId="0" fontId="6" fillId="0" borderId="36" xfId="0" applyFont="1" applyFill="1" applyBorder="1" applyAlignment="1">
      <alignment wrapText="1"/>
    </xf>
    <xf numFmtId="3" fontId="0" fillId="0" borderId="37" xfId="0" applyNumberFormat="1" applyFill="1" applyBorder="1"/>
    <xf numFmtId="0" fontId="0" fillId="0" borderId="36" xfId="0" applyFill="1" applyBorder="1" applyAlignment="1">
      <alignment wrapText="1"/>
    </xf>
    <xf numFmtId="0" fontId="18" fillId="0" borderId="36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0" fillId="0" borderId="38" xfId="0" applyFill="1" applyBorder="1" applyAlignment="1">
      <alignment wrapText="1"/>
    </xf>
    <xf numFmtId="0" fontId="18" fillId="0" borderId="39" xfId="0" applyFont="1" applyFill="1" applyBorder="1" applyAlignment="1">
      <alignment wrapText="1"/>
    </xf>
    <xf numFmtId="3" fontId="0" fillId="0" borderId="40" xfId="0" applyNumberFormat="1" applyFill="1" applyBorder="1"/>
    <xf numFmtId="3" fontId="1" fillId="0" borderId="40" xfId="0" applyNumberFormat="1" applyFont="1" applyFill="1" applyBorder="1"/>
    <xf numFmtId="3" fontId="4" fillId="0" borderId="40" xfId="0" applyNumberFormat="1" applyFont="1" applyFill="1" applyBorder="1"/>
    <xf numFmtId="3" fontId="0" fillId="0" borderId="42" xfId="0" applyNumberFormat="1" applyFill="1" applyBorder="1"/>
    <xf numFmtId="0" fontId="6" fillId="0" borderId="43" xfId="0" applyFont="1" applyFill="1" applyBorder="1" applyAlignment="1">
      <alignment wrapText="1"/>
    </xf>
    <xf numFmtId="0" fontId="0" fillId="0" borderId="43" xfId="0" applyFill="1" applyBorder="1" applyAlignment="1">
      <alignment wrapText="1"/>
    </xf>
    <xf numFmtId="0" fontId="10" fillId="0" borderId="43" xfId="0" applyFont="1" applyFill="1" applyBorder="1" applyAlignment="1">
      <alignment wrapText="1"/>
    </xf>
    <xf numFmtId="0" fontId="4" fillId="0" borderId="43" xfId="0" applyFont="1" applyFill="1" applyBorder="1" applyAlignment="1">
      <alignment wrapText="1"/>
    </xf>
    <xf numFmtId="0" fontId="1" fillId="0" borderId="43" xfId="0" applyFont="1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34" xfId="0" applyFill="1" applyBorder="1" applyAlignment="1">
      <alignment horizontal="center"/>
    </xf>
    <xf numFmtId="3" fontId="0" fillId="0" borderId="31" xfId="0" applyNumberFormat="1" applyFill="1" applyBorder="1" applyAlignment="1">
      <alignment horizontal="center"/>
    </xf>
    <xf numFmtId="3" fontId="1" fillId="0" borderId="45" xfId="0" applyNumberFormat="1" applyFont="1" applyFill="1" applyBorder="1" applyAlignment="1">
      <alignment horizontal="center"/>
    </xf>
    <xf numFmtId="3" fontId="1" fillId="0" borderId="31" xfId="0" applyNumberFormat="1" applyFont="1" applyFill="1" applyBorder="1" applyAlignment="1">
      <alignment horizontal="center"/>
    </xf>
    <xf numFmtId="3" fontId="4" fillId="0" borderId="31" xfId="0" applyNumberFormat="1" applyFont="1" applyFill="1" applyBorder="1" applyAlignment="1">
      <alignment horizontal="center"/>
    </xf>
    <xf numFmtId="3" fontId="0" fillId="0" borderId="48" xfId="0" applyNumberForma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0" fillId="0" borderId="37" xfId="0" applyFill="1" applyBorder="1"/>
    <xf numFmtId="3" fontId="1" fillId="0" borderId="37" xfId="0" applyNumberFormat="1" applyFont="1" applyFill="1" applyBorder="1"/>
    <xf numFmtId="3" fontId="4" fillId="0" borderId="37" xfId="0" applyNumberFormat="1" applyFont="1" applyFill="1" applyBorder="1"/>
    <xf numFmtId="0" fontId="0" fillId="0" borderId="50" xfId="0" applyFill="1" applyBorder="1"/>
    <xf numFmtId="3" fontId="0" fillId="0" borderId="43" xfId="0" applyNumberFormat="1" applyFill="1" applyBorder="1"/>
    <xf numFmtId="3" fontId="1" fillId="0" borderId="43" xfId="0" applyNumberFormat="1" applyFont="1" applyFill="1" applyBorder="1"/>
    <xf numFmtId="0" fontId="0" fillId="0" borderId="43" xfId="0" applyFill="1" applyBorder="1"/>
    <xf numFmtId="0" fontId="15" fillId="0" borderId="0" xfId="0" applyFont="1" applyBorder="1" applyAlignment="1">
      <alignment horizontal="center"/>
    </xf>
    <xf numFmtId="0" fontId="10" fillId="0" borderId="32" xfId="0" applyFont="1" applyBorder="1" applyAlignment="1">
      <alignment vertical="center" wrapText="1"/>
    </xf>
    <xf numFmtId="0" fontId="10" fillId="0" borderId="6" xfId="0" applyFont="1" applyBorder="1"/>
    <xf numFmtId="0" fontId="10" fillId="0" borderId="16" xfId="0" applyFont="1" applyBorder="1"/>
    <xf numFmtId="0" fontId="10" fillId="0" borderId="26" xfId="0" applyFont="1" applyBorder="1"/>
    <xf numFmtId="0" fontId="10" fillId="0" borderId="16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13" fillId="0" borderId="0" xfId="0" applyNumberFormat="1" applyFont="1"/>
    <xf numFmtId="3" fontId="2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18" xfId="0" applyNumberFormat="1" applyFont="1" applyBorder="1"/>
    <xf numFmtId="3" fontId="13" fillId="0" borderId="31" xfId="0" applyNumberFormat="1" applyFont="1" applyBorder="1"/>
    <xf numFmtId="3" fontId="0" fillId="0" borderId="31" xfId="0" applyNumberFormat="1" applyBorder="1"/>
    <xf numFmtId="3" fontId="0" fillId="0" borderId="24" xfId="0" applyNumberFormat="1" applyBorder="1"/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3" fontId="22" fillId="0" borderId="54" xfId="0" applyNumberFormat="1" applyFont="1" applyBorder="1" applyAlignment="1">
      <alignment horizontal="right" vertical="center"/>
    </xf>
    <xf numFmtId="3" fontId="22" fillId="0" borderId="55" xfId="0" applyNumberFormat="1" applyFont="1" applyBorder="1" applyAlignment="1">
      <alignment horizontal="right" vertical="center"/>
    </xf>
    <xf numFmtId="3" fontId="13" fillId="0" borderId="56" xfId="0" applyNumberFormat="1" applyFont="1" applyBorder="1"/>
    <xf numFmtId="3" fontId="13" fillId="0" borderId="47" xfId="0" applyNumberFormat="1" applyFont="1" applyBorder="1"/>
    <xf numFmtId="0" fontId="22" fillId="0" borderId="5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3" fillId="0" borderId="17" xfId="0" applyFont="1" applyBorder="1" applyAlignment="1"/>
    <xf numFmtId="0" fontId="0" fillId="0" borderId="57" xfId="0" applyBorder="1" applyAlignment="1"/>
    <xf numFmtId="0" fontId="13" fillId="0" borderId="57" xfId="0" applyFont="1" applyBorder="1" applyAlignment="1"/>
    <xf numFmtId="0" fontId="0" fillId="0" borderId="58" xfId="0" applyBorder="1" applyAlignment="1"/>
    <xf numFmtId="3" fontId="22" fillId="0" borderId="59" xfId="0" applyNumberFormat="1" applyFont="1" applyBorder="1" applyAlignment="1">
      <alignment horizontal="right" vertical="center"/>
    </xf>
    <xf numFmtId="3" fontId="13" fillId="0" borderId="41" xfId="0" applyNumberFormat="1" applyFont="1" applyBorder="1"/>
    <xf numFmtId="3" fontId="0" fillId="0" borderId="40" xfId="0" applyNumberFormat="1" applyBorder="1"/>
    <xf numFmtId="3" fontId="22" fillId="0" borderId="60" xfId="0" applyNumberFormat="1" applyFont="1" applyBorder="1" applyAlignment="1">
      <alignment horizontal="right" vertical="center"/>
    </xf>
    <xf numFmtId="3" fontId="13" fillId="0" borderId="16" xfId="0" applyNumberFormat="1" applyFont="1" applyBorder="1"/>
    <xf numFmtId="3" fontId="0" fillId="0" borderId="43" xfId="0" applyNumberFormat="1" applyBorder="1"/>
    <xf numFmtId="3" fontId="13" fillId="0" borderId="43" xfId="0" applyNumberFormat="1" applyFont="1" applyBorder="1"/>
    <xf numFmtId="3" fontId="0" fillId="0" borderId="44" xfId="0" applyNumberFormat="1" applyBorder="1"/>
    <xf numFmtId="3" fontId="13" fillId="0" borderId="40" xfId="0" applyNumberFormat="1" applyFont="1" applyBorder="1"/>
    <xf numFmtId="3" fontId="0" fillId="0" borderId="23" xfId="0" applyNumberFormat="1" applyBorder="1"/>
    <xf numFmtId="0" fontId="22" fillId="0" borderId="60" xfId="0" applyFont="1" applyBorder="1" applyAlignment="1">
      <alignment horizontal="right" vertical="center"/>
    </xf>
    <xf numFmtId="0" fontId="13" fillId="0" borderId="43" xfId="0" applyFont="1" applyBorder="1" applyAlignment="1"/>
    <xf numFmtId="0" fontId="0" fillId="0" borderId="43" xfId="0" applyBorder="1" applyAlignment="1"/>
    <xf numFmtId="0" fontId="0" fillId="0" borderId="44" xfId="0" applyBorder="1" applyAlignment="1"/>
    <xf numFmtId="0" fontId="22" fillId="0" borderId="55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13" fillId="0" borderId="16" xfId="0" applyFont="1" applyBorder="1" applyAlignment="1"/>
    <xf numFmtId="3" fontId="22" fillId="0" borderId="60" xfId="0" applyNumberFormat="1" applyFont="1" applyBorder="1" applyAlignment="1">
      <alignment horizontal="right" vertical="center" wrapText="1"/>
    </xf>
    <xf numFmtId="3" fontId="13" fillId="0" borderId="16" xfId="0" applyNumberFormat="1" applyFont="1" applyBorder="1" applyAlignment="1">
      <alignment horizontal="right"/>
    </xf>
    <xf numFmtId="3" fontId="0" fillId="0" borderId="43" xfId="0" applyNumberFormat="1" applyBorder="1" applyAlignment="1">
      <alignment horizontal="right"/>
    </xf>
    <xf numFmtId="3" fontId="13" fillId="0" borderId="43" xfId="0" applyNumberFormat="1" applyFont="1" applyBorder="1" applyAlignment="1">
      <alignment horizontal="right"/>
    </xf>
    <xf numFmtId="3" fontId="0" fillId="0" borderId="44" xfId="0" applyNumberFormat="1" applyBorder="1" applyAlignment="1">
      <alignment horizontal="right"/>
    </xf>
    <xf numFmtId="0" fontId="22" fillId="0" borderId="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60" xfId="0" applyFont="1" applyBorder="1" applyAlignment="1">
      <alignment horizontal="right" vertical="center"/>
    </xf>
    <xf numFmtId="3" fontId="3" fillId="0" borderId="60" xfId="0" applyNumberFormat="1" applyFont="1" applyBorder="1" applyAlignment="1">
      <alignment horizontal="right" vertical="center"/>
    </xf>
    <xf numFmtId="3" fontId="3" fillId="0" borderId="59" xfId="0" applyNumberFormat="1" applyFont="1" applyBorder="1" applyAlignment="1">
      <alignment horizontal="right" vertical="center"/>
    </xf>
    <xf numFmtId="3" fontId="3" fillId="0" borderId="54" xfId="0" applyNumberFormat="1" applyFont="1" applyBorder="1" applyAlignment="1">
      <alignment horizontal="right" vertical="center"/>
    </xf>
    <xf numFmtId="3" fontId="3" fillId="0" borderId="5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3" fontId="13" fillId="0" borderId="18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0" fillId="0" borderId="39" xfId="0" applyFill="1" applyBorder="1" applyAlignment="1">
      <alignment wrapText="1"/>
    </xf>
    <xf numFmtId="3" fontId="0" fillId="0" borderId="26" xfId="0" applyNumberFormat="1" applyFill="1" applyBorder="1"/>
    <xf numFmtId="3" fontId="0" fillId="0" borderId="48" xfId="0" applyNumberFormat="1" applyFill="1" applyBorder="1"/>
    <xf numFmtId="0" fontId="2" fillId="0" borderId="36" xfId="0" applyFont="1" applyFill="1" applyBorder="1" applyAlignment="1">
      <alignment wrapText="1"/>
    </xf>
    <xf numFmtId="0" fontId="7" fillId="0" borderId="6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6" fillId="0" borderId="35" xfId="0" applyFont="1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23" fillId="0" borderId="36" xfId="0" applyFont="1" applyFill="1" applyBorder="1" applyAlignment="1">
      <alignment wrapText="1"/>
    </xf>
    <xf numFmtId="3" fontId="0" fillId="0" borderId="40" xfId="0" applyNumberFormat="1" applyFill="1" applyBorder="1" applyAlignment="1">
      <alignment horizontal="center"/>
    </xf>
    <xf numFmtId="3" fontId="0" fillId="0" borderId="42" xfId="0" applyNumberFormat="1" applyFill="1" applyBorder="1" applyAlignment="1">
      <alignment horizontal="center"/>
    </xf>
    <xf numFmtId="0" fontId="6" fillId="0" borderId="66" xfId="0" applyFont="1" applyFill="1" applyBorder="1" applyAlignment="1">
      <alignment wrapText="1"/>
    </xf>
    <xf numFmtId="0" fontId="6" fillId="0" borderId="16" xfId="0" applyFont="1" applyFill="1" applyBorder="1" applyAlignment="1">
      <alignment wrapText="1"/>
    </xf>
    <xf numFmtId="3" fontId="0" fillId="0" borderId="52" xfId="0" applyNumberFormat="1" applyFill="1" applyBorder="1"/>
    <xf numFmtId="3" fontId="1" fillId="0" borderId="40" xfId="0" applyNumberFormat="1" applyFont="1" applyFill="1" applyBorder="1" applyAlignment="1">
      <alignment horizontal="center"/>
    </xf>
    <xf numFmtId="0" fontId="3" fillId="0" borderId="36" xfId="0" applyFont="1" applyFill="1" applyBorder="1" applyAlignment="1">
      <alignment wrapText="1"/>
    </xf>
    <xf numFmtId="3" fontId="4" fillId="0" borderId="40" xfId="0" applyNumberFormat="1" applyFont="1" applyFill="1" applyBorder="1" applyAlignment="1">
      <alignment horizontal="center"/>
    </xf>
    <xf numFmtId="0" fontId="18" fillId="0" borderId="38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21" fillId="0" borderId="72" xfId="0" applyNumberFormat="1" applyFont="1" applyFill="1" applyBorder="1"/>
    <xf numFmtId="0" fontId="0" fillId="0" borderId="52" xfId="0" applyFill="1" applyBorder="1"/>
    <xf numFmtId="3" fontId="0" fillId="0" borderId="57" xfId="0" applyNumberFormat="1" applyFill="1" applyBorder="1"/>
    <xf numFmtId="3" fontId="1" fillId="0" borderId="45" xfId="0" applyNumberFormat="1" applyFont="1" applyFill="1" applyBorder="1"/>
    <xf numFmtId="3" fontId="1" fillId="0" borderId="52" xfId="0" applyNumberFormat="1" applyFont="1" applyFill="1" applyBorder="1"/>
    <xf numFmtId="0" fontId="23" fillId="0" borderId="2" xfId="0" applyFont="1" applyFill="1" applyBorder="1" applyAlignment="1">
      <alignment wrapText="1"/>
    </xf>
    <xf numFmtId="0" fontId="23" fillId="0" borderId="44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3" fontId="1" fillId="0" borderId="18" xfId="0" applyNumberFormat="1" applyFont="1" applyFill="1" applyBorder="1"/>
    <xf numFmtId="0" fontId="1" fillId="0" borderId="18" xfId="0" applyFont="1" applyFill="1" applyBorder="1"/>
    <xf numFmtId="49" fontId="3" fillId="0" borderId="6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27" xfId="0" applyBorder="1" applyAlignment="1">
      <alignment horizontal="left"/>
    </xf>
    <xf numFmtId="0" fontId="0" fillId="0" borderId="15" xfId="0" applyFill="1" applyBorder="1" applyAlignment="1">
      <alignment wrapText="1"/>
    </xf>
    <xf numFmtId="0" fontId="0" fillId="0" borderId="66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" fillId="0" borderId="39" xfId="0" applyFont="1" applyFill="1" applyBorder="1" applyAlignment="1">
      <alignment wrapText="1"/>
    </xf>
    <xf numFmtId="0" fontId="0" fillId="0" borderId="43" xfId="0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/>
    <xf numFmtId="3" fontId="13" fillId="0" borderId="43" xfId="0" applyNumberFormat="1" applyFont="1" applyFill="1" applyBorder="1"/>
    <xf numFmtId="3" fontId="13" fillId="0" borderId="40" xfId="0" applyNumberFormat="1" applyFont="1" applyFill="1" applyBorder="1"/>
    <xf numFmtId="3" fontId="13" fillId="0" borderId="18" xfId="0" applyNumberFormat="1" applyFont="1" applyFill="1" applyBorder="1"/>
    <xf numFmtId="3" fontId="13" fillId="0" borderId="31" xfId="0" applyNumberFormat="1" applyFont="1" applyFill="1" applyBorder="1"/>
    <xf numFmtId="0" fontId="0" fillId="0" borderId="40" xfId="0" applyFill="1" applyBorder="1"/>
    <xf numFmtId="0" fontId="0" fillId="0" borderId="18" xfId="0" applyFill="1" applyBorder="1"/>
    <xf numFmtId="0" fontId="0" fillId="0" borderId="31" xfId="0" applyFill="1" applyBorder="1"/>
    <xf numFmtId="0" fontId="0" fillId="0" borderId="44" xfId="0" applyFill="1" applyBorder="1"/>
    <xf numFmtId="0" fontId="0" fillId="0" borderId="23" xfId="0" applyFill="1" applyBorder="1"/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59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/>
    </xf>
    <xf numFmtId="3" fontId="13" fillId="0" borderId="41" xfId="0" applyNumberFormat="1" applyFont="1" applyFill="1" applyBorder="1" applyAlignment="1">
      <alignment horizontal="right"/>
    </xf>
    <xf numFmtId="3" fontId="13" fillId="0" borderId="56" xfId="0" applyNumberFormat="1" applyFont="1" applyFill="1" applyBorder="1" applyAlignment="1">
      <alignment horizontal="right"/>
    </xf>
    <xf numFmtId="3" fontId="13" fillId="0" borderId="47" xfId="0" applyNumberFormat="1" applyFont="1" applyFill="1" applyBorder="1" applyAlignment="1">
      <alignment horizontal="right"/>
    </xf>
    <xf numFmtId="3" fontId="0" fillId="0" borderId="43" xfId="0" applyNumberFormat="1" applyFill="1" applyBorder="1" applyAlignment="1">
      <alignment horizontal="right"/>
    </xf>
    <xf numFmtId="3" fontId="0" fillId="0" borderId="40" xfId="0" applyNumberFormat="1" applyFill="1" applyBorder="1" applyAlignment="1">
      <alignment horizontal="right"/>
    </xf>
    <xf numFmtId="3" fontId="0" fillId="0" borderId="31" xfId="0" applyNumberFormat="1" applyFill="1" applyBorder="1" applyAlignment="1">
      <alignment horizontal="right"/>
    </xf>
    <xf numFmtId="3" fontId="13" fillId="0" borderId="43" xfId="0" applyNumberFormat="1" applyFont="1" applyFill="1" applyBorder="1" applyAlignment="1">
      <alignment horizontal="right"/>
    </xf>
    <xf numFmtId="3" fontId="13" fillId="0" borderId="40" xfId="0" applyNumberFormat="1" applyFont="1" applyFill="1" applyBorder="1" applyAlignment="1">
      <alignment horizontal="right"/>
    </xf>
    <xf numFmtId="3" fontId="13" fillId="0" borderId="31" xfId="0" applyNumberFormat="1" applyFon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0" fillId="0" borderId="19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3" fillId="0" borderId="6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22" fillId="0" borderId="59" xfId="0" applyNumberFormat="1" applyFont="1" applyFill="1" applyBorder="1" applyAlignment="1">
      <alignment horizontal="right" vertical="center"/>
    </xf>
    <xf numFmtId="3" fontId="22" fillId="0" borderId="54" xfId="0" applyNumberFormat="1" applyFont="1" applyFill="1" applyBorder="1" applyAlignment="1">
      <alignment horizontal="right" vertical="center"/>
    </xf>
    <xf numFmtId="3" fontId="22" fillId="0" borderId="5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/>
    </xf>
    <xf numFmtId="0" fontId="9" fillId="0" borderId="57" xfId="0" applyFont="1" applyBorder="1" applyAlignment="1"/>
    <xf numFmtId="3" fontId="0" fillId="0" borderId="26" xfId="0" applyNumberFormat="1" applyBorder="1" applyAlignment="1">
      <alignment horizontal="right"/>
    </xf>
    <xf numFmtId="3" fontId="0" fillId="0" borderId="26" xfId="0" applyNumberFormat="1" applyFill="1" applyBorder="1" applyAlignment="1">
      <alignment horizontal="right"/>
    </xf>
    <xf numFmtId="3" fontId="0" fillId="0" borderId="42" xfId="0" applyNumberForma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3" fontId="0" fillId="0" borderId="48" xfId="0" applyNumberFormat="1" applyFill="1" applyBorder="1" applyAlignment="1">
      <alignment horizontal="right"/>
    </xf>
    <xf numFmtId="3" fontId="0" fillId="0" borderId="44" xfId="0" applyNumberFormat="1" applyFill="1" applyBorder="1" applyAlignment="1">
      <alignment horizontal="right"/>
    </xf>
    <xf numFmtId="3" fontId="0" fillId="0" borderId="23" xfId="0" applyNumberFormat="1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0" fontId="9" fillId="0" borderId="44" xfId="0" applyFont="1" applyBorder="1" applyAlignment="1"/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0" fillId="0" borderId="6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40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40" xfId="0" applyNumberFormat="1" applyFill="1" applyBorder="1" applyAlignment="1">
      <alignment vertical="center"/>
    </xf>
    <xf numFmtId="3" fontId="0" fillId="0" borderId="37" xfId="0" applyNumberFormat="1" applyFill="1" applyBorder="1" applyAlignment="1">
      <alignment vertical="center"/>
    </xf>
    <xf numFmtId="3" fontId="0" fillId="0" borderId="43" xfId="0" applyNumberFormat="1" applyFill="1" applyBorder="1" applyAlignment="1">
      <alignment vertical="center"/>
    </xf>
    <xf numFmtId="3" fontId="0" fillId="0" borderId="52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51" xfId="0" applyNumberFormat="1" applyFont="1" applyFill="1" applyBorder="1" applyAlignment="1">
      <alignment horizontal="center" vertical="center"/>
    </xf>
    <xf numFmtId="3" fontId="10" fillId="0" borderId="44" xfId="0" applyNumberFormat="1" applyFont="1" applyFill="1" applyBorder="1" applyAlignment="1">
      <alignment horizontal="right" vertical="center"/>
    </xf>
    <xf numFmtId="3" fontId="10" fillId="0" borderId="20" xfId="0" applyNumberFormat="1" applyFont="1" applyFill="1" applyBorder="1" applyAlignment="1">
      <alignment horizontal="right" vertical="center"/>
    </xf>
    <xf numFmtId="3" fontId="10" fillId="0" borderId="62" xfId="0" applyNumberFormat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vertical="center" wrapText="1"/>
    </xf>
    <xf numFmtId="3" fontId="10" fillId="0" borderId="45" xfId="0" applyNumberFormat="1" applyFont="1" applyFill="1" applyBorder="1" applyAlignment="1">
      <alignment horizontal="center" vertical="center"/>
    </xf>
    <xf numFmtId="3" fontId="10" fillId="0" borderId="31" xfId="0" applyNumberFormat="1" applyFont="1" applyFill="1" applyBorder="1" applyAlignment="1">
      <alignment horizontal="center" vertical="center"/>
    </xf>
    <xf numFmtId="3" fontId="6" fillId="0" borderId="40" xfId="0" applyNumberFormat="1" applyFont="1" applyFill="1" applyBorder="1" applyAlignment="1">
      <alignment horizontal="center" vertical="center"/>
    </xf>
    <xf numFmtId="3" fontId="6" fillId="0" borderId="37" xfId="0" applyNumberFormat="1" applyFont="1" applyFill="1" applyBorder="1" applyAlignment="1">
      <alignment horizontal="center" vertical="center"/>
    </xf>
    <xf numFmtId="3" fontId="10" fillId="0" borderId="43" xfId="0" applyNumberFormat="1" applyFont="1" applyFill="1" applyBorder="1" applyAlignment="1">
      <alignment horizontal="right" vertical="center"/>
    </xf>
    <xf numFmtId="3" fontId="0" fillId="0" borderId="31" xfId="0" applyNumberFormat="1" applyFill="1" applyBorder="1" applyAlignment="1">
      <alignment vertical="center"/>
    </xf>
    <xf numFmtId="3" fontId="6" fillId="0" borderId="45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40" xfId="0" applyNumberFormat="1" applyFont="1" applyFill="1" applyBorder="1" applyAlignment="1">
      <alignment vertical="center"/>
    </xf>
    <xf numFmtId="3" fontId="6" fillId="0" borderId="37" xfId="0" applyNumberFormat="1" applyFont="1" applyFill="1" applyBorder="1" applyAlignment="1">
      <alignment vertical="center"/>
    </xf>
    <xf numFmtId="3" fontId="6" fillId="0" borderId="43" xfId="0" applyNumberFormat="1" applyFont="1" applyFill="1" applyBorder="1" applyAlignment="1">
      <alignment vertical="center"/>
    </xf>
    <xf numFmtId="3" fontId="6" fillId="0" borderId="45" xfId="0" applyNumberFormat="1" applyFont="1" applyFill="1" applyBorder="1" applyAlignment="1">
      <alignment vertical="center"/>
    </xf>
    <xf numFmtId="3" fontId="6" fillId="0" borderId="52" xfId="0" applyNumberFormat="1" applyFont="1" applyFill="1" applyBorder="1" applyAlignment="1">
      <alignment vertical="center"/>
    </xf>
    <xf numFmtId="3" fontId="0" fillId="0" borderId="45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vertical="center"/>
    </xf>
    <xf numFmtId="3" fontId="0" fillId="0" borderId="61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10" fillId="0" borderId="40" xfId="0" applyNumberFormat="1" applyFont="1" applyFill="1" applyBorder="1" applyAlignment="1">
      <alignment vertical="center"/>
    </xf>
    <xf numFmtId="3" fontId="10" fillId="0" borderId="37" xfId="0" applyNumberFormat="1" applyFont="1" applyFill="1" applyBorder="1" applyAlignment="1">
      <alignment vertical="center"/>
    </xf>
    <xf numFmtId="3" fontId="10" fillId="0" borderId="29" xfId="0" applyNumberFormat="1" applyFont="1" applyFill="1" applyBorder="1" applyAlignment="1">
      <alignment horizontal="center" vertical="center"/>
    </xf>
    <xf numFmtId="3" fontId="10" fillId="0" borderId="48" xfId="0" applyNumberFormat="1" applyFont="1" applyFill="1" applyBorder="1" applyAlignment="1">
      <alignment horizontal="center" vertical="center"/>
    </xf>
    <xf numFmtId="3" fontId="10" fillId="0" borderId="42" xfId="0" applyNumberFormat="1" applyFont="1" applyFill="1" applyBorder="1" applyAlignment="1">
      <alignment vertical="center"/>
    </xf>
    <xf numFmtId="3" fontId="10" fillId="0" borderId="50" xfId="0" applyNumberFormat="1" applyFon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48" xfId="0" applyNumberForma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10" fillId="0" borderId="43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3" fontId="1" fillId="0" borderId="68" xfId="0" applyNumberFormat="1" applyFont="1" applyFill="1" applyBorder="1" applyAlignment="1">
      <alignment horizontal="center" vertical="center"/>
    </xf>
    <xf numFmtId="3" fontId="1" fillId="0" borderId="69" xfId="0" applyNumberFormat="1" applyFont="1" applyFill="1" applyBorder="1" applyAlignment="1">
      <alignment horizontal="center" vertical="center"/>
    </xf>
    <xf numFmtId="3" fontId="1" fillId="0" borderId="70" xfId="0" applyNumberFormat="1" applyFont="1" applyFill="1" applyBorder="1" applyAlignment="1">
      <alignment vertical="center"/>
    </xf>
    <xf numFmtId="3" fontId="1" fillId="0" borderId="71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3" fontId="1" fillId="0" borderId="69" xfId="0" applyNumberFormat="1" applyFont="1" applyFill="1" applyBorder="1" applyAlignment="1">
      <alignment vertical="center"/>
    </xf>
    <xf numFmtId="3" fontId="0" fillId="0" borderId="20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vertical="center"/>
    </xf>
    <xf numFmtId="3" fontId="0" fillId="0" borderId="51" xfId="0" applyNumberFormat="1" applyFill="1" applyBorder="1" applyAlignment="1">
      <alignment vertical="center"/>
    </xf>
    <xf numFmtId="3" fontId="0" fillId="0" borderId="44" xfId="0" applyNumberFormat="1" applyFill="1" applyBorder="1" applyAlignment="1">
      <alignment vertical="center"/>
    </xf>
    <xf numFmtId="3" fontId="0" fillId="0" borderId="24" xfId="0" applyNumberForma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3" fontId="0" fillId="0" borderId="22" xfId="0" applyNumberFormat="1" applyFill="1" applyBorder="1" applyAlignment="1">
      <alignment horizontal="center" vertical="center"/>
    </xf>
    <xf numFmtId="3" fontId="0" fillId="0" borderId="65" xfId="0" applyNumberFormat="1" applyFill="1" applyBorder="1" applyAlignment="1">
      <alignment horizontal="center" vertical="center"/>
    </xf>
    <xf numFmtId="3" fontId="0" fillId="0" borderId="22" xfId="0" applyNumberFormat="1" applyFill="1" applyBorder="1" applyAlignment="1">
      <alignment vertical="center"/>
    </xf>
    <xf numFmtId="3" fontId="0" fillId="0" borderId="25" xfId="0" applyNumberForma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3" fontId="0" fillId="0" borderId="42" xfId="0" applyNumberFormat="1" applyFill="1" applyBorder="1" applyAlignment="1">
      <alignment horizontal="center" vertical="center"/>
    </xf>
    <xf numFmtId="3" fontId="0" fillId="0" borderId="48" xfId="0" applyNumberFormat="1" applyFill="1" applyBorder="1" applyAlignment="1">
      <alignment horizontal="center" vertical="center"/>
    </xf>
    <xf numFmtId="3" fontId="0" fillId="0" borderId="50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vertical="center"/>
    </xf>
    <xf numFmtId="3" fontId="6" fillId="0" borderId="41" xfId="0" applyNumberFormat="1" applyFont="1" applyFill="1" applyBorder="1" applyAlignment="1">
      <alignment horizontal="center"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0" borderId="41" xfId="0" applyNumberFormat="1" applyFont="1" applyFill="1" applyBorder="1" applyAlignment="1">
      <alignment vertical="center"/>
    </xf>
    <xf numFmtId="3" fontId="6" fillId="0" borderId="49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10" fillId="0" borderId="40" xfId="0" applyNumberFormat="1" applyFont="1" applyFill="1" applyBorder="1" applyAlignment="1">
      <alignment horizontal="center" vertical="center"/>
    </xf>
    <xf numFmtId="3" fontId="10" fillId="0" borderId="43" xfId="0" applyNumberFormat="1" applyFont="1" applyFill="1" applyBorder="1" applyAlignment="1">
      <alignment vertical="center"/>
    </xf>
    <xf numFmtId="3" fontId="10" fillId="0" borderId="52" xfId="0" applyNumberFormat="1" applyFont="1" applyFill="1" applyBorder="1" applyAlignment="1">
      <alignment vertical="center"/>
    </xf>
    <xf numFmtId="0" fontId="1" fillId="0" borderId="43" xfId="0" applyFont="1" applyFill="1" applyBorder="1" applyAlignment="1">
      <alignment vertical="center" wrapText="1"/>
    </xf>
    <xf numFmtId="3" fontId="1" fillId="0" borderId="45" xfId="0" applyNumberFormat="1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center" vertical="center"/>
    </xf>
    <xf numFmtId="3" fontId="1" fillId="0" borderId="40" xfId="0" applyNumberFormat="1" applyFont="1" applyFill="1" applyBorder="1" applyAlignment="1">
      <alignment vertical="center"/>
    </xf>
    <xf numFmtId="3" fontId="1" fillId="0" borderId="37" xfId="0" applyNumberFormat="1" applyFont="1" applyFill="1" applyBorder="1" applyAlignment="1">
      <alignment vertical="center"/>
    </xf>
    <xf numFmtId="3" fontId="1" fillId="0" borderId="43" xfId="0" applyNumberFormat="1" applyFont="1" applyFill="1" applyBorder="1" applyAlignment="1">
      <alignment vertical="center"/>
    </xf>
    <xf numFmtId="3" fontId="1" fillId="0" borderId="45" xfId="0" applyNumberFormat="1" applyFont="1" applyFill="1" applyBorder="1" applyAlignment="1">
      <alignment vertical="center"/>
    </xf>
    <xf numFmtId="3" fontId="1" fillId="0" borderId="52" xfId="0" applyNumberFormat="1" applyFont="1" applyFill="1" applyBorder="1" applyAlignment="1">
      <alignment vertical="center"/>
    </xf>
    <xf numFmtId="3" fontId="10" fillId="0" borderId="20" xfId="0" applyNumberFormat="1" applyFont="1" applyFill="1" applyBorder="1" applyAlignment="1">
      <alignment horizontal="center" vertical="center"/>
    </xf>
    <xf numFmtId="3" fontId="10" fillId="0" borderId="62" xfId="0" applyNumberFormat="1" applyFont="1" applyFill="1" applyBorder="1" applyAlignment="1">
      <alignment horizontal="center" vertical="center"/>
    </xf>
    <xf numFmtId="3" fontId="10" fillId="0" borderId="58" xfId="0" applyNumberFormat="1" applyFont="1" applyFill="1" applyBorder="1" applyAlignment="1">
      <alignment vertical="center"/>
    </xf>
    <xf numFmtId="3" fontId="0" fillId="0" borderId="20" xfId="0" applyNumberFormat="1" applyFill="1" applyBorder="1" applyAlignment="1">
      <alignment vertical="center"/>
    </xf>
    <xf numFmtId="3" fontId="0" fillId="0" borderId="62" xfId="0" applyNumberFormat="1" applyFill="1" applyBorder="1" applyAlignment="1">
      <alignment vertical="center"/>
    </xf>
    <xf numFmtId="3" fontId="0" fillId="0" borderId="29" xfId="0" applyNumberFormat="1" applyFill="1" applyBorder="1" applyAlignment="1">
      <alignment horizontal="center" vertical="center"/>
    </xf>
    <xf numFmtId="0" fontId="0" fillId="2" borderId="43" xfId="0" applyFill="1" applyBorder="1" applyAlignment="1">
      <alignment vertical="center" wrapText="1"/>
    </xf>
    <xf numFmtId="3" fontId="0" fillId="2" borderId="45" xfId="0" applyNumberFormat="1" applyFill="1" applyBorder="1" applyAlignment="1">
      <alignment horizontal="center" vertical="center"/>
    </xf>
    <xf numFmtId="3" fontId="0" fillId="2" borderId="31" xfId="0" applyNumberFormat="1" applyFill="1" applyBorder="1" applyAlignment="1">
      <alignment horizontal="center" vertical="center"/>
    </xf>
    <xf numFmtId="3" fontId="0" fillId="2" borderId="40" xfId="0" applyNumberFormat="1" applyFill="1" applyBorder="1" applyAlignment="1">
      <alignment vertical="center"/>
    </xf>
    <xf numFmtId="3" fontId="0" fillId="2" borderId="37" xfId="0" applyNumberFormat="1" applyFill="1" applyBorder="1" applyAlignment="1">
      <alignment vertical="center"/>
    </xf>
    <xf numFmtId="3" fontId="0" fillId="2" borderId="43" xfId="0" applyNumberFormat="1" applyFill="1" applyBorder="1" applyAlignment="1">
      <alignment vertical="center"/>
    </xf>
    <xf numFmtId="3" fontId="0" fillId="2" borderId="31" xfId="0" applyNumberFormat="1" applyFill="1" applyBorder="1" applyAlignment="1">
      <alignment vertical="center"/>
    </xf>
    <xf numFmtId="0" fontId="10" fillId="0" borderId="16" xfId="0" applyFont="1" applyFill="1" applyBorder="1" applyAlignment="1">
      <alignment vertical="center" wrapText="1"/>
    </xf>
    <xf numFmtId="3" fontId="10" fillId="0" borderId="46" xfId="0" applyNumberFormat="1" applyFont="1" applyFill="1" applyBorder="1" applyAlignment="1">
      <alignment horizontal="center" vertical="center"/>
    </xf>
    <xf numFmtId="3" fontId="10" fillId="0" borderId="47" xfId="0" applyNumberFormat="1" applyFont="1" applyFill="1" applyBorder="1" applyAlignment="1">
      <alignment horizontal="center" vertical="center"/>
    </xf>
    <xf numFmtId="3" fontId="10" fillId="0" borderId="41" xfId="0" applyNumberFormat="1" applyFont="1" applyFill="1" applyBorder="1" applyAlignment="1">
      <alignment vertical="center"/>
    </xf>
    <xf numFmtId="3" fontId="10" fillId="0" borderId="49" xfId="0" applyNumberFormat="1" applyFont="1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3" fontId="0" fillId="0" borderId="46" xfId="0" applyNumberFormat="1" applyFill="1" applyBorder="1" applyAlignment="1">
      <alignment horizontal="center" vertical="center"/>
    </xf>
    <xf numFmtId="3" fontId="0" fillId="0" borderId="47" xfId="0" applyNumberFormat="1" applyFill="1" applyBorder="1" applyAlignment="1">
      <alignment horizontal="center" vertical="center"/>
    </xf>
    <xf numFmtId="3" fontId="0" fillId="0" borderId="41" xfId="0" applyNumberFormat="1" applyFill="1" applyBorder="1" applyAlignment="1">
      <alignment vertical="center"/>
    </xf>
    <xf numFmtId="3" fontId="0" fillId="0" borderId="49" xfId="0" applyNumberFormat="1" applyFill="1" applyBorder="1" applyAlignment="1">
      <alignment vertical="center"/>
    </xf>
    <xf numFmtId="3" fontId="0" fillId="0" borderId="16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0" fontId="10" fillId="0" borderId="44" xfId="0" applyFont="1" applyFill="1" applyBorder="1" applyAlignment="1">
      <alignment vertical="center" wrapText="1"/>
    </xf>
    <xf numFmtId="0" fontId="0" fillId="0" borderId="51" xfId="0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3" fontId="10" fillId="0" borderId="63" xfId="0" applyNumberFormat="1" applyFont="1" applyFill="1" applyBorder="1" applyAlignment="1">
      <alignment horizontal="center" vertical="center"/>
    </xf>
    <xf numFmtId="3" fontId="10" fillId="0" borderId="74" xfId="0" applyNumberFormat="1" applyFont="1" applyFill="1" applyBorder="1" applyAlignment="1">
      <alignment horizontal="center" vertical="center"/>
    </xf>
    <xf numFmtId="3" fontId="10" fillId="0" borderId="73" xfId="0" applyNumberFormat="1" applyFont="1" applyFill="1" applyBorder="1" applyAlignment="1">
      <alignment vertical="center"/>
    </xf>
    <xf numFmtId="3" fontId="10" fillId="0" borderId="78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73" xfId="0" applyNumberFormat="1" applyFill="1" applyBorder="1" applyAlignment="1">
      <alignment vertical="center"/>
    </xf>
    <xf numFmtId="3" fontId="0" fillId="0" borderId="74" xfId="0" applyNumberFormat="1" applyFill="1" applyBorder="1" applyAlignment="1">
      <alignment vertical="center"/>
    </xf>
    <xf numFmtId="3" fontId="7" fillId="0" borderId="42" xfId="0" applyNumberFormat="1" applyFont="1" applyFill="1" applyBorder="1" applyAlignment="1">
      <alignment horizontal="center" wrapText="1"/>
    </xf>
    <xf numFmtId="0" fontId="0" fillId="0" borderId="73" xfId="0" applyBorder="1" applyAlignment="1">
      <alignment horizontal="center" wrapText="1"/>
    </xf>
    <xf numFmtId="3" fontId="7" fillId="0" borderId="48" xfId="0" applyNumberFormat="1" applyFont="1" applyFill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3" fontId="7" fillId="0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Fill="1" applyBorder="1" applyAlignment="1">
      <alignment horizontal="center"/>
    </xf>
    <xf numFmtId="0" fontId="0" fillId="0" borderId="73" xfId="0" applyFill="1" applyBorder="1" applyAlignment="1">
      <alignment horizontal="center" wrapText="1"/>
    </xf>
    <xf numFmtId="0" fontId="0" fillId="0" borderId="74" xfId="0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0" fillId="0" borderId="0" xfId="0" applyNumberFormat="1" applyFill="1" applyAlignment="1">
      <alignment horizontal="left"/>
    </xf>
    <xf numFmtId="0" fontId="0" fillId="0" borderId="3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4" fillId="0" borderId="38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64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4" fillId="0" borderId="66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7" fillId="0" borderId="6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2" fillId="0" borderId="6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13" fillId="0" borderId="25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9"/>
  <sheetViews>
    <sheetView zoomScaleNormal="100" workbookViewId="0">
      <selection activeCell="B157" sqref="B157"/>
    </sheetView>
  </sheetViews>
  <sheetFormatPr defaultRowHeight="12.75"/>
  <cols>
    <col min="1" max="1" width="30.5703125" style="123" customWidth="1"/>
    <col min="2" max="2" width="42.7109375" style="123" customWidth="1"/>
    <col min="3" max="4" width="9.7109375" style="42" customWidth="1"/>
    <col min="5" max="5" width="9.28515625" style="42" hidden="1" customWidth="1"/>
    <col min="6" max="6" width="0" style="32" hidden="1" customWidth="1"/>
    <col min="7" max="7" width="10.28515625" style="32" customWidth="1"/>
    <col min="8" max="8" width="10.28515625" style="42" customWidth="1"/>
    <col min="9" max="9" width="10.140625" style="42" customWidth="1"/>
    <col min="10" max="10" width="47.85546875" style="32" customWidth="1"/>
    <col min="11" max="16384" width="9.140625" style="32"/>
  </cols>
  <sheetData>
    <row r="1" spans="1:9" ht="12.75" customHeight="1">
      <c r="B1" s="145" t="s">
        <v>4</v>
      </c>
      <c r="C1" s="102"/>
      <c r="D1" s="16" t="s">
        <v>178</v>
      </c>
      <c r="E1"/>
      <c r="F1"/>
      <c r="G1"/>
    </row>
    <row r="2" spans="1:9">
      <c r="B2" s="146" t="s">
        <v>97</v>
      </c>
      <c r="C2"/>
      <c r="D2" t="s">
        <v>186</v>
      </c>
      <c r="E2" s="23"/>
      <c r="F2"/>
      <c r="G2"/>
    </row>
    <row r="3" spans="1:9" ht="13.5" thickBot="1">
      <c r="B3" s="146"/>
      <c r="D3" s="43"/>
      <c r="G3" s="102"/>
    </row>
    <row r="4" spans="1:9" s="95" customFormat="1">
      <c r="A4" s="479" t="s">
        <v>0</v>
      </c>
      <c r="B4" s="482" t="s">
        <v>1</v>
      </c>
      <c r="C4" s="144" t="s">
        <v>96</v>
      </c>
      <c r="D4" s="167"/>
      <c r="E4" s="124" t="s">
        <v>46</v>
      </c>
      <c r="F4" s="173" t="s">
        <v>5</v>
      </c>
      <c r="G4" s="485" t="s">
        <v>100</v>
      </c>
      <c r="H4" s="488" t="s">
        <v>49</v>
      </c>
      <c r="I4" s="489"/>
    </row>
    <row r="5" spans="1:9" s="95" customFormat="1">
      <c r="A5" s="480"/>
      <c r="B5" s="483"/>
      <c r="C5" s="125" t="s">
        <v>29</v>
      </c>
      <c r="D5" s="126" t="s">
        <v>31</v>
      </c>
      <c r="E5" s="127" t="s">
        <v>78</v>
      </c>
      <c r="F5" s="174" t="s">
        <v>27</v>
      </c>
      <c r="G5" s="486"/>
      <c r="H5" s="475" t="s">
        <v>26</v>
      </c>
      <c r="I5" s="477" t="s">
        <v>50</v>
      </c>
    </row>
    <row r="6" spans="1:9" s="95" customFormat="1" ht="13.5" thickBot="1">
      <c r="A6" s="490"/>
      <c r="B6" s="491"/>
      <c r="C6" s="128" t="s">
        <v>30</v>
      </c>
      <c r="D6" s="129" t="s">
        <v>32</v>
      </c>
      <c r="E6" s="127"/>
      <c r="F6" s="174" t="s">
        <v>28</v>
      </c>
      <c r="G6" s="487"/>
      <c r="H6" s="476"/>
      <c r="I6" s="478"/>
    </row>
    <row r="7" spans="1:9" s="94" customFormat="1" ht="12" customHeight="1">
      <c r="A7" s="154" t="s">
        <v>11</v>
      </c>
      <c r="B7" s="165"/>
      <c r="C7" s="169"/>
      <c r="D7" s="170"/>
      <c r="E7" s="158">
        <v>900100</v>
      </c>
      <c r="F7" s="176">
        <v>160900</v>
      </c>
      <c r="G7" s="180">
        <f>SUM(G8:G58)</f>
        <v>3005000</v>
      </c>
      <c r="H7" s="277">
        <f>SUM(H8:H58)</f>
        <v>335000</v>
      </c>
      <c r="I7" s="278">
        <f>SUM(I8:I58)</f>
        <v>2670000</v>
      </c>
    </row>
    <row r="8" spans="1:9" s="95" customFormat="1" ht="25.5">
      <c r="A8" s="152" t="s">
        <v>80</v>
      </c>
      <c r="B8" s="293" t="s">
        <v>164</v>
      </c>
      <c r="C8" s="380">
        <v>2007</v>
      </c>
      <c r="D8" s="352">
        <v>2011</v>
      </c>
      <c r="E8" s="353"/>
      <c r="F8" s="381"/>
      <c r="G8" s="355">
        <f>SUM(H8:I8)</f>
        <v>1000</v>
      </c>
      <c r="H8" s="353">
        <v>1000</v>
      </c>
      <c r="I8" s="372"/>
    </row>
    <row r="9" spans="1:9" s="95" customFormat="1">
      <c r="A9" s="152" t="s">
        <v>6</v>
      </c>
      <c r="B9" s="293"/>
      <c r="C9" s="380"/>
      <c r="D9" s="352"/>
      <c r="E9" s="353"/>
      <c r="F9" s="381"/>
      <c r="G9" s="355"/>
      <c r="H9" s="353"/>
      <c r="I9" s="372"/>
    </row>
    <row r="10" spans="1:9" s="95" customFormat="1" ht="25.5">
      <c r="A10" s="152"/>
      <c r="B10" s="398" t="s">
        <v>7</v>
      </c>
      <c r="C10" s="367">
        <v>2006</v>
      </c>
      <c r="D10" s="368">
        <v>2009</v>
      </c>
      <c r="E10" s="375">
        <v>10000</v>
      </c>
      <c r="F10" s="376">
        <v>10000</v>
      </c>
      <c r="G10" s="430">
        <f>SUM(H10:I10)</f>
        <v>7000</v>
      </c>
      <c r="H10" s="353">
        <v>7000</v>
      </c>
      <c r="I10" s="372">
        <v>0</v>
      </c>
    </row>
    <row r="11" spans="1:9" s="95" customFormat="1">
      <c r="A11" s="152"/>
      <c r="B11" s="398"/>
      <c r="C11" s="367"/>
      <c r="D11" s="368"/>
      <c r="E11" s="375"/>
      <c r="F11" s="376"/>
      <c r="G11" s="430"/>
      <c r="H11" s="353"/>
      <c r="I11" s="372"/>
    </row>
    <row r="12" spans="1:9" s="95" customFormat="1">
      <c r="A12" s="152"/>
      <c r="B12" s="398" t="s">
        <v>174</v>
      </c>
      <c r="C12" s="367">
        <v>2009</v>
      </c>
      <c r="D12" s="368">
        <v>2009</v>
      </c>
      <c r="E12" s="375"/>
      <c r="F12" s="376"/>
      <c r="G12" s="430">
        <v>1000</v>
      </c>
      <c r="H12" s="353">
        <v>1000</v>
      </c>
      <c r="I12" s="372"/>
    </row>
    <row r="13" spans="1:9" s="95" customFormat="1">
      <c r="A13" s="152"/>
      <c r="B13" s="398"/>
      <c r="C13" s="367"/>
      <c r="D13" s="368"/>
      <c r="E13" s="375"/>
      <c r="F13" s="376"/>
      <c r="G13" s="430"/>
      <c r="H13" s="353"/>
      <c r="I13" s="372"/>
    </row>
    <row r="14" spans="1:9" s="95" customFormat="1" ht="25.5">
      <c r="A14" s="152"/>
      <c r="B14" s="293" t="s">
        <v>158</v>
      </c>
      <c r="C14" s="380">
        <v>2005</v>
      </c>
      <c r="D14" s="352">
        <v>2009</v>
      </c>
      <c r="E14" s="353">
        <v>515000</v>
      </c>
      <c r="F14" s="354">
        <v>45000</v>
      </c>
      <c r="G14" s="355">
        <f>SUM(H14:I14)</f>
        <v>2240000</v>
      </c>
      <c r="H14" s="353">
        <v>60000</v>
      </c>
      <c r="I14" s="372">
        <v>2180000</v>
      </c>
    </row>
    <row r="15" spans="1:9" s="95" customFormat="1">
      <c r="A15" s="152"/>
      <c r="B15" s="293"/>
      <c r="C15" s="380"/>
      <c r="D15" s="352"/>
      <c r="E15" s="353"/>
      <c r="F15" s="354"/>
      <c r="G15" s="355"/>
      <c r="H15" s="353"/>
      <c r="I15" s="372"/>
    </row>
    <row r="16" spans="1:9" s="95" customFormat="1" ht="25.5">
      <c r="A16" s="152"/>
      <c r="B16" s="293" t="s">
        <v>179</v>
      </c>
      <c r="C16" s="380">
        <v>2007</v>
      </c>
      <c r="D16" s="352">
        <v>2009</v>
      </c>
      <c r="E16" s="353">
        <v>515000</v>
      </c>
      <c r="F16" s="354">
        <v>45000</v>
      </c>
      <c r="G16" s="355">
        <f>SUM(H16:I16)</f>
        <v>400000</v>
      </c>
      <c r="H16" s="353">
        <v>50000</v>
      </c>
      <c r="I16" s="372">
        <v>350000</v>
      </c>
    </row>
    <row r="17" spans="1:9" s="95" customFormat="1">
      <c r="A17" s="152"/>
      <c r="B17" s="293"/>
      <c r="C17" s="380"/>
      <c r="D17" s="352"/>
      <c r="E17" s="353"/>
      <c r="F17" s="381"/>
      <c r="G17" s="355"/>
      <c r="H17" s="353"/>
      <c r="I17" s="372"/>
    </row>
    <row r="18" spans="1:9" s="95" customFormat="1" ht="13.5" customHeight="1">
      <c r="A18" s="152"/>
      <c r="B18" s="293" t="s">
        <v>91</v>
      </c>
      <c r="C18" s="380">
        <v>2007</v>
      </c>
      <c r="D18" s="352">
        <v>2009</v>
      </c>
      <c r="E18" s="353"/>
      <c r="F18" s="381"/>
      <c r="G18" s="355">
        <f>SUM(H18:I18)</f>
        <v>5000</v>
      </c>
      <c r="H18" s="353">
        <v>5000</v>
      </c>
      <c r="I18" s="372"/>
    </row>
    <row r="19" spans="1:9" s="95" customFormat="1">
      <c r="A19" s="152"/>
      <c r="B19" s="293"/>
      <c r="C19" s="380"/>
      <c r="D19" s="352"/>
      <c r="E19" s="353"/>
      <c r="F19" s="381"/>
      <c r="G19" s="355"/>
      <c r="H19" s="353"/>
      <c r="I19" s="372"/>
    </row>
    <row r="20" spans="1:9" s="95" customFormat="1" ht="13.5" customHeight="1">
      <c r="A20" s="152"/>
      <c r="B20" s="293" t="s">
        <v>92</v>
      </c>
      <c r="C20" s="380">
        <v>2007</v>
      </c>
      <c r="D20" s="352">
        <v>2009</v>
      </c>
      <c r="E20" s="353"/>
      <c r="F20" s="381"/>
      <c r="G20" s="355">
        <f>SUM(H20:I20)</f>
        <v>1000</v>
      </c>
      <c r="H20" s="353">
        <v>1000</v>
      </c>
      <c r="I20" s="372"/>
    </row>
    <row r="21" spans="1:9" s="95" customFormat="1">
      <c r="A21" s="152"/>
      <c r="B21" s="293"/>
      <c r="C21" s="380"/>
      <c r="D21" s="352"/>
      <c r="E21" s="353"/>
      <c r="F21" s="381"/>
      <c r="G21" s="355"/>
      <c r="H21" s="353"/>
      <c r="I21" s="372"/>
    </row>
    <row r="22" spans="1:9" s="95" customFormat="1" ht="25.5">
      <c r="A22" s="152"/>
      <c r="B22" s="398" t="s">
        <v>126</v>
      </c>
      <c r="C22" s="380">
        <v>2007</v>
      </c>
      <c r="D22" s="352">
        <v>2009</v>
      </c>
      <c r="E22" s="353">
        <v>83000</v>
      </c>
      <c r="F22" s="354">
        <v>83000</v>
      </c>
      <c r="G22" s="355">
        <f>SUM(H22:I22)</f>
        <v>1000</v>
      </c>
      <c r="H22" s="353">
        <v>1000</v>
      </c>
      <c r="I22" s="372"/>
    </row>
    <row r="23" spans="1:9" s="95" customFormat="1">
      <c r="A23" s="152"/>
      <c r="B23" s="398"/>
      <c r="C23" s="382"/>
      <c r="D23" s="383"/>
      <c r="E23" s="384"/>
      <c r="F23" s="385"/>
      <c r="G23" s="386"/>
      <c r="H23" s="384"/>
      <c r="I23" s="387"/>
    </row>
    <row r="24" spans="1:9" s="95" customFormat="1" ht="25.5">
      <c r="A24" s="152"/>
      <c r="B24" s="453" t="s">
        <v>127</v>
      </c>
      <c r="C24" s="380">
        <v>2008</v>
      </c>
      <c r="D24" s="352">
        <v>2010</v>
      </c>
      <c r="E24" s="353">
        <v>1000</v>
      </c>
      <c r="F24" s="354">
        <v>1000</v>
      </c>
      <c r="G24" s="355">
        <f>SUM(H24:I24)</f>
        <v>6500</v>
      </c>
      <c r="H24" s="353">
        <v>6500</v>
      </c>
      <c r="I24" s="372"/>
    </row>
    <row r="25" spans="1:9" s="95" customFormat="1">
      <c r="A25" s="152"/>
      <c r="B25" s="413"/>
      <c r="C25" s="382"/>
      <c r="D25" s="383"/>
      <c r="E25" s="384"/>
      <c r="F25" s="385"/>
      <c r="G25" s="386"/>
      <c r="H25" s="384"/>
      <c r="I25" s="387"/>
    </row>
    <row r="26" spans="1:9" s="95" customFormat="1" ht="25.5">
      <c r="A26" s="152"/>
      <c r="B26" s="293" t="s">
        <v>128</v>
      </c>
      <c r="C26" s="380">
        <v>2007</v>
      </c>
      <c r="D26" s="352">
        <v>2009</v>
      </c>
      <c r="E26" s="353">
        <v>30000</v>
      </c>
      <c r="F26" s="354">
        <v>30000</v>
      </c>
      <c r="G26" s="355">
        <f>SUM(H26:I26)</f>
        <v>20000</v>
      </c>
      <c r="H26" s="353">
        <v>20000</v>
      </c>
      <c r="I26" s="372">
        <v>0</v>
      </c>
    </row>
    <row r="27" spans="1:9" s="95" customFormat="1">
      <c r="A27" s="152"/>
      <c r="B27" s="413"/>
      <c r="C27" s="382"/>
      <c r="D27" s="383"/>
      <c r="E27" s="384"/>
      <c r="F27" s="385"/>
      <c r="G27" s="386"/>
      <c r="H27" s="384"/>
      <c r="I27" s="387"/>
    </row>
    <row r="28" spans="1:9" s="95" customFormat="1" ht="25.5">
      <c r="A28" s="152"/>
      <c r="B28" s="293" t="s">
        <v>171</v>
      </c>
      <c r="C28" s="380">
        <v>2008</v>
      </c>
      <c r="D28" s="352">
        <v>2009</v>
      </c>
      <c r="E28" s="353"/>
      <c r="F28" s="354"/>
      <c r="G28" s="355">
        <f>SUM(H28:I28)</f>
        <v>3000</v>
      </c>
      <c r="H28" s="353">
        <v>3000</v>
      </c>
      <c r="I28" s="372"/>
    </row>
    <row r="29" spans="1:9" s="95" customFormat="1">
      <c r="A29" s="152"/>
      <c r="B29" s="293"/>
      <c r="C29" s="380"/>
      <c r="D29" s="352"/>
      <c r="E29" s="353"/>
      <c r="F29" s="354"/>
      <c r="G29" s="355"/>
      <c r="H29" s="353"/>
      <c r="I29" s="372"/>
    </row>
    <row r="30" spans="1:9" s="95" customFormat="1" ht="25.5">
      <c r="A30" s="152"/>
      <c r="B30" s="453" t="s">
        <v>129</v>
      </c>
      <c r="C30" s="380">
        <v>2009</v>
      </c>
      <c r="D30" s="352">
        <v>2010</v>
      </c>
      <c r="E30" s="353">
        <v>44900</v>
      </c>
      <c r="F30" s="354">
        <v>44900</v>
      </c>
      <c r="G30" s="355">
        <f>SUM(H30:I30)</f>
        <v>11000</v>
      </c>
      <c r="H30" s="353">
        <v>11000</v>
      </c>
      <c r="I30" s="372"/>
    </row>
    <row r="31" spans="1:9" s="95" customFormat="1" ht="15" customHeight="1">
      <c r="A31" s="152"/>
      <c r="B31" s="293" t="s">
        <v>130</v>
      </c>
      <c r="C31" s="380">
        <v>2009</v>
      </c>
      <c r="D31" s="352">
        <v>2009</v>
      </c>
      <c r="E31" s="353"/>
      <c r="F31" s="381"/>
      <c r="G31" s="355">
        <f>SUM(H31:I31)</f>
        <v>1000</v>
      </c>
      <c r="H31" s="353">
        <v>1000</v>
      </c>
      <c r="I31" s="372"/>
    </row>
    <row r="32" spans="1:9" s="95" customFormat="1" ht="15" customHeight="1" thickBot="1">
      <c r="A32" s="251"/>
      <c r="B32" s="294" t="s">
        <v>175</v>
      </c>
      <c r="C32" s="407">
        <v>2009</v>
      </c>
      <c r="D32" s="408">
        <v>2009</v>
      </c>
      <c r="E32" s="409"/>
      <c r="F32" s="466"/>
      <c r="G32" s="411">
        <f>SUM(H32:I32)</f>
        <v>7000</v>
      </c>
      <c r="H32" s="409">
        <v>7000</v>
      </c>
      <c r="I32" s="412"/>
    </row>
    <row r="33" spans="1:9" ht="13.5" thickBot="1">
      <c r="A33" s="131"/>
      <c r="B33" s="131"/>
      <c r="C33" s="273"/>
      <c r="D33" s="273"/>
      <c r="E33" s="90"/>
      <c r="F33" s="90"/>
      <c r="G33" s="90"/>
      <c r="H33" s="90"/>
      <c r="I33" s="90"/>
    </row>
    <row r="34" spans="1:9" ht="12.75" customHeight="1">
      <c r="A34" s="479" t="s">
        <v>0</v>
      </c>
      <c r="B34" s="482" t="s">
        <v>1</v>
      </c>
      <c r="C34" s="144" t="s">
        <v>96</v>
      </c>
      <c r="D34" s="167"/>
      <c r="E34" s="124" t="s">
        <v>46</v>
      </c>
      <c r="F34" s="173" t="s">
        <v>5</v>
      </c>
      <c r="G34" s="485" t="s">
        <v>100</v>
      </c>
      <c r="H34" s="488" t="s">
        <v>49</v>
      </c>
      <c r="I34" s="489"/>
    </row>
    <row r="35" spans="1:9">
      <c r="A35" s="480"/>
      <c r="B35" s="483"/>
      <c r="C35" s="125" t="s">
        <v>29</v>
      </c>
      <c r="D35" s="126" t="s">
        <v>31</v>
      </c>
      <c r="E35" s="127" t="s">
        <v>78</v>
      </c>
      <c r="F35" s="174" t="s">
        <v>27</v>
      </c>
      <c r="G35" s="486"/>
      <c r="H35" s="475" t="s">
        <v>26</v>
      </c>
      <c r="I35" s="477" t="s">
        <v>50</v>
      </c>
    </row>
    <row r="36" spans="1:9" ht="13.5" thickBot="1">
      <c r="A36" s="481"/>
      <c r="B36" s="484"/>
      <c r="C36" s="255" t="s">
        <v>30</v>
      </c>
      <c r="D36" s="256" t="s">
        <v>32</v>
      </c>
      <c r="E36" s="257"/>
      <c r="F36" s="258" t="s">
        <v>28</v>
      </c>
      <c r="G36" s="487"/>
      <c r="H36" s="476"/>
      <c r="I36" s="478"/>
    </row>
    <row r="37" spans="1:9">
      <c r="A37" s="343"/>
      <c r="B37" s="344"/>
      <c r="C37" s="128"/>
      <c r="D37" s="129"/>
      <c r="E37" s="345"/>
      <c r="F37" s="345"/>
      <c r="G37" s="342"/>
      <c r="H37" s="346"/>
      <c r="I37" s="347"/>
    </row>
    <row r="38" spans="1:9" ht="26.25" thickBot="1">
      <c r="A38" s="251"/>
      <c r="B38" s="294" t="s">
        <v>131</v>
      </c>
      <c r="C38" s="407">
        <v>2009</v>
      </c>
      <c r="D38" s="408">
        <v>2009</v>
      </c>
      <c r="E38" s="409"/>
      <c r="F38" s="410"/>
      <c r="G38" s="411">
        <f>SUM(H38:I38)</f>
        <v>1000</v>
      </c>
      <c r="H38" s="409">
        <v>1000</v>
      </c>
      <c r="I38" s="412"/>
    </row>
    <row r="39" spans="1:9">
      <c r="A39" s="289"/>
      <c r="B39" s="397"/>
      <c r="C39" s="382"/>
      <c r="D39" s="383"/>
      <c r="E39" s="384"/>
      <c r="F39" s="385"/>
      <c r="G39" s="386"/>
      <c r="H39" s="384"/>
      <c r="I39" s="387"/>
    </row>
    <row r="40" spans="1:9" ht="27.75" customHeight="1">
      <c r="A40" s="152"/>
      <c r="B40" s="293" t="s">
        <v>165</v>
      </c>
      <c r="C40" s="380">
        <v>2009</v>
      </c>
      <c r="D40" s="352">
        <v>2009</v>
      </c>
      <c r="E40" s="353"/>
      <c r="F40" s="354"/>
      <c r="G40" s="355">
        <f>SUM(H40:I40)</f>
        <v>6000</v>
      </c>
      <c r="H40" s="353">
        <v>6000</v>
      </c>
      <c r="I40" s="372">
        <v>0</v>
      </c>
    </row>
    <row r="41" spans="1:9">
      <c r="A41" s="152"/>
      <c r="B41" s="397"/>
      <c r="C41" s="445"/>
      <c r="D41" s="420"/>
      <c r="E41" s="395"/>
      <c r="F41" s="421"/>
      <c r="G41" s="394"/>
      <c r="H41" s="395"/>
      <c r="I41" s="396"/>
    </row>
    <row r="42" spans="1:9" ht="25.5">
      <c r="A42" s="152"/>
      <c r="B42" s="446" t="s">
        <v>132</v>
      </c>
      <c r="C42" s="447">
        <v>2009</v>
      </c>
      <c r="D42" s="448">
        <v>2010</v>
      </c>
      <c r="E42" s="449">
        <v>12000</v>
      </c>
      <c r="F42" s="450">
        <v>12000</v>
      </c>
      <c r="G42" s="451">
        <f>SUM(H42:I42)</f>
        <v>10000</v>
      </c>
      <c r="H42" s="449">
        <v>10000</v>
      </c>
      <c r="I42" s="452">
        <v>0</v>
      </c>
    </row>
    <row r="43" spans="1:9">
      <c r="A43" s="152"/>
      <c r="B43" s="413"/>
      <c r="C43" s="445"/>
      <c r="D43" s="420"/>
      <c r="E43" s="395"/>
      <c r="F43" s="421"/>
      <c r="G43" s="394"/>
      <c r="H43" s="395"/>
      <c r="I43" s="396"/>
    </row>
    <row r="44" spans="1:9" ht="25.5">
      <c r="A44" s="152"/>
      <c r="B44" s="398" t="s">
        <v>133</v>
      </c>
      <c r="C44" s="445">
        <v>2009</v>
      </c>
      <c r="D44" s="420">
        <v>2009</v>
      </c>
      <c r="E44" s="395"/>
      <c r="F44" s="421"/>
      <c r="G44" s="394">
        <f>SUM(H44:I44)</f>
        <v>1000</v>
      </c>
      <c r="H44" s="395">
        <v>1000</v>
      </c>
      <c r="I44" s="396"/>
    </row>
    <row r="45" spans="1:9">
      <c r="A45" s="162"/>
      <c r="B45" s="453"/>
      <c r="C45" s="445"/>
      <c r="D45" s="420"/>
      <c r="E45" s="395"/>
      <c r="F45" s="421"/>
      <c r="G45" s="394"/>
      <c r="H45" s="395"/>
      <c r="I45" s="396"/>
    </row>
    <row r="46" spans="1:9" ht="24.75" customHeight="1">
      <c r="A46" s="288"/>
      <c r="B46" s="293" t="s">
        <v>151</v>
      </c>
      <c r="C46" s="380">
        <v>2006</v>
      </c>
      <c r="D46" s="352">
        <v>2009</v>
      </c>
      <c r="E46" s="353"/>
      <c r="F46" s="354"/>
      <c r="G46" s="355">
        <f>SUM(H46:I46)</f>
        <v>3500</v>
      </c>
      <c r="H46" s="353">
        <v>3500</v>
      </c>
      <c r="I46" s="372"/>
    </row>
    <row r="47" spans="1:9">
      <c r="A47" s="155"/>
      <c r="B47" s="453"/>
      <c r="C47" s="380"/>
      <c r="D47" s="352"/>
      <c r="E47" s="353"/>
      <c r="F47" s="354"/>
      <c r="G47" s="355"/>
      <c r="H47" s="353"/>
      <c r="I47" s="372"/>
    </row>
    <row r="48" spans="1:9" ht="25.5">
      <c r="A48" s="155"/>
      <c r="B48" s="453" t="s">
        <v>152</v>
      </c>
      <c r="C48" s="454">
        <v>2008</v>
      </c>
      <c r="D48" s="455">
        <v>2009</v>
      </c>
      <c r="E48" s="456">
        <v>23000</v>
      </c>
      <c r="F48" s="457">
        <v>23000</v>
      </c>
      <c r="G48" s="355">
        <f>SUM(H48:I48)</f>
        <v>260000</v>
      </c>
      <c r="H48" s="353">
        <v>120000</v>
      </c>
      <c r="I48" s="452">
        <v>140000</v>
      </c>
    </row>
    <row r="49" spans="1:9">
      <c r="A49" s="155"/>
      <c r="B49" s="453"/>
      <c r="C49" s="380"/>
      <c r="D49" s="352"/>
      <c r="E49" s="353"/>
      <c r="F49" s="354"/>
      <c r="G49" s="355"/>
      <c r="H49" s="353"/>
      <c r="I49" s="372"/>
    </row>
    <row r="50" spans="1:9" ht="25.5">
      <c r="A50" s="155"/>
      <c r="B50" s="293" t="s">
        <v>134</v>
      </c>
      <c r="C50" s="380">
        <v>2008</v>
      </c>
      <c r="D50" s="352">
        <v>2009</v>
      </c>
      <c r="E50" s="353">
        <v>66000</v>
      </c>
      <c r="F50" s="354">
        <v>10000</v>
      </c>
      <c r="G50" s="355">
        <f>SUM(H50:I50)</f>
        <v>10000</v>
      </c>
      <c r="H50" s="353">
        <v>10000</v>
      </c>
      <c r="I50" s="372"/>
    </row>
    <row r="51" spans="1:9">
      <c r="A51" s="155"/>
      <c r="B51" s="458"/>
      <c r="C51" s="380"/>
      <c r="D51" s="352"/>
      <c r="E51" s="353"/>
      <c r="F51" s="354"/>
      <c r="G51" s="355"/>
      <c r="H51" s="353"/>
      <c r="I51" s="372"/>
    </row>
    <row r="52" spans="1:9" ht="25.5">
      <c r="A52" s="155"/>
      <c r="B52" s="293" t="s">
        <v>135</v>
      </c>
      <c r="C52" s="380">
        <v>2006</v>
      </c>
      <c r="D52" s="352">
        <v>2009</v>
      </c>
      <c r="E52" s="353">
        <v>10000</v>
      </c>
      <c r="F52" s="354">
        <v>10000</v>
      </c>
      <c r="G52" s="355">
        <f>SUM(H52:I52)</f>
        <v>6000</v>
      </c>
      <c r="H52" s="353">
        <v>6000</v>
      </c>
      <c r="I52" s="372"/>
    </row>
    <row r="53" spans="1:9">
      <c r="A53" s="155"/>
      <c r="B53" s="453"/>
      <c r="C53" s="380"/>
      <c r="D53" s="352"/>
      <c r="E53" s="353"/>
      <c r="F53" s="354"/>
      <c r="G53" s="355"/>
      <c r="H53" s="353"/>
      <c r="I53" s="372"/>
    </row>
    <row r="54" spans="1:9" ht="25.5">
      <c r="A54" s="155"/>
      <c r="B54" s="293" t="s">
        <v>136</v>
      </c>
      <c r="C54" s="380">
        <v>2005</v>
      </c>
      <c r="D54" s="352">
        <v>2009</v>
      </c>
      <c r="E54" s="353">
        <v>1300</v>
      </c>
      <c r="F54" s="354">
        <v>1300</v>
      </c>
      <c r="G54" s="355">
        <f>SUM(H54:I54)</f>
        <v>1000</v>
      </c>
      <c r="H54" s="353">
        <v>1000</v>
      </c>
      <c r="I54" s="372"/>
    </row>
    <row r="55" spans="1:9">
      <c r="A55" s="155"/>
      <c r="B55" s="453"/>
      <c r="C55" s="380"/>
      <c r="D55" s="352"/>
      <c r="E55" s="353"/>
      <c r="F55" s="354"/>
      <c r="G55" s="355"/>
      <c r="H55" s="353"/>
      <c r="I55" s="372"/>
    </row>
    <row r="56" spans="1:9" ht="25.5">
      <c r="A56" s="155"/>
      <c r="B56" s="293" t="s">
        <v>47</v>
      </c>
      <c r="C56" s="380">
        <v>2007</v>
      </c>
      <c r="D56" s="352">
        <v>2009</v>
      </c>
      <c r="E56" s="353">
        <v>690000</v>
      </c>
      <c r="F56" s="354">
        <v>5000</v>
      </c>
      <c r="G56" s="355">
        <f>SUM(H56:I56)</f>
        <v>1000</v>
      </c>
      <c r="H56" s="353">
        <v>1000</v>
      </c>
      <c r="I56" s="372"/>
    </row>
    <row r="57" spans="1:9">
      <c r="A57" s="155"/>
      <c r="B57" s="453"/>
      <c r="C57" s="459"/>
      <c r="D57" s="460"/>
      <c r="E57" s="461"/>
      <c r="F57" s="462"/>
      <c r="G57" s="463"/>
      <c r="H57" s="461"/>
      <c r="I57" s="464"/>
    </row>
    <row r="58" spans="1:9" ht="25.5">
      <c r="A58" s="254"/>
      <c r="B58" s="453" t="s">
        <v>137</v>
      </c>
      <c r="C58" s="380">
        <v>2009</v>
      </c>
      <c r="D58" s="352">
        <v>2010</v>
      </c>
      <c r="E58" s="353"/>
      <c r="F58" s="354"/>
      <c r="G58" s="355">
        <f>SUM(H58:I58)</f>
        <v>1000</v>
      </c>
      <c r="H58" s="353">
        <v>1000</v>
      </c>
      <c r="I58" s="372"/>
    </row>
    <row r="59" spans="1:9" ht="13.5" thickBot="1">
      <c r="A59" s="292"/>
      <c r="B59" s="465"/>
      <c r="C59" s="407"/>
      <c r="D59" s="408"/>
      <c r="E59" s="409"/>
      <c r="F59" s="410"/>
      <c r="G59" s="411"/>
      <c r="H59" s="409"/>
      <c r="I59" s="412"/>
    </row>
    <row r="60" spans="1:9">
      <c r="A60" s="290"/>
      <c r="B60" s="291"/>
      <c r="C60" s="273"/>
      <c r="D60" s="273"/>
      <c r="E60" s="90"/>
      <c r="F60" s="90"/>
      <c r="G60" s="90"/>
      <c r="H60" s="90"/>
      <c r="I60" s="90"/>
    </row>
    <row r="61" spans="1:9">
      <c r="A61" s="290"/>
      <c r="B61" s="291"/>
      <c r="C61" s="273"/>
      <c r="D61" s="273"/>
      <c r="E61" s="90"/>
      <c r="F61" s="90"/>
      <c r="G61" s="90"/>
      <c r="H61" s="90"/>
      <c r="I61" s="90"/>
    </row>
    <row r="62" spans="1:9" ht="13.5" thickBot="1">
      <c r="A62" s="290"/>
      <c r="B62" s="291"/>
      <c r="C62" s="273"/>
      <c r="D62" s="273"/>
      <c r="E62" s="90"/>
      <c r="F62" s="90"/>
      <c r="G62" s="90"/>
      <c r="H62" s="90"/>
      <c r="I62" s="90"/>
    </row>
    <row r="63" spans="1:9" ht="12.75" customHeight="1">
      <c r="A63" s="479" t="s">
        <v>0</v>
      </c>
      <c r="B63" s="482" t="s">
        <v>1</v>
      </c>
      <c r="C63" s="144" t="s">
        <v>96</v>
      </c>
      <c r="D63" s="167"/>
      <c r="E63" s="124" t="s">
        <v>46</v>
      </c>
      <c r="F63" s="173" t="s">
        <v>5</v>
      </c>
      <c r="G63" s="485" t="s">
        <v>100</v>
      </c>
      <c r="H63" s="488" t="s">
        <v>49</v>
      </c>
      <c r="I63" s="489"/>
    </row>
    <row r="64" spans="1:9" ht="12.75" customHeight="1">
      <c r="A64" s="480"/>
      <c r="B64" s="483"/>
      <c r="C64" s="125" t="s">
        <v>29</v>
      </c>
      <c r="D64" s="126" t="s">
        <v>31</v>
      </c>
      <c r="E64" s="127" t="s">
        <v>78</v>
      </c>
      <c r="F64" s="174" t="s">
        <v>27</v>
      </c>
      <c r="G64" s="486"/>
      <c r="H64" s="475" t="s">
        <v>26</v>
      </c>
      <c r="I64" s="477" t="s">
        <v>50</v>
      </c>
    </row>
    <row r="65" spans="1:9" ht="12.75" customHeight="1" thickBot="1">
      <c r="A65" s="481"/>
      <c r="B65" s="484"/>
      <c r="C65" s="255" t="s">
        <v>30</v>
      </c>
      <c r="D65" s="256" t="s">
        <v>32</v>
      </c>
      <c r="E65" s="257"/>
      <c r="F65" s="258" t="s">
        <v>28</v>
      </c>
      <c r="G65" s="487"/>
      <c r="H65" s="476"/>
      <c r="I65" s="478"/>
    </row>
    <row r="66" spans="1:9" s="94" customFormat="1" ht="12.75" customHeight="1">
      <c r="A66" s="154" t="s">
        <v>12</v>
      </c>
      <c r="B66" s="281"/>
      <c r="C66" s="282"/>
      <c r="D66" s="282"/>
      <c r="E66" s="282"/>
      <c r="F66" s="283"/>
      <c r="G66" s="282">
        <f>SUM(H66:I66)</f>
        <v>352000</v>
      </c>
      <c r="H66" s="282">
        <f>SUM(H67:H78)</f>
        <v>352000</v>
      </c>
      <c r="I66" s="282">
        <f>SUM(I67:I78)</f>
        <v>0</v>
      </c>
    </row>
    <row r="67" spans="1:9" ht="25.5">
      <c r="A67" s="254" t="s">
        <v>3</v>
      </c>
      <c r="B67" s="293" t="s">
        <v>166</v>
      </c>
      <c r="C67" s="380">
        <v>2008</v>
      </c>
      <c r="D67" s="352">
        <v>2010</v>
      </c>
      <c r="E67" s="353">
        <v>58200</v>
      </c>
      <c r="F67" s="354">
        <v>58200</v>
      </c>
      <c r="G67" s="355">
        <f>SUM(H67:I67)</f>
        <v>30000</v>
      </c>
      <c r="H67" s="353">
        <v>30000</v>
      </c>
      <c r="I67" s="372"/>
    </row>
    <row r="68" spans="1:9">
      <c r="A68" s="152"/>
      <c r="B68" s="293"/>
      <c r="C68" s="380"/>
      <c r="D68" s="352"/>
      <c r="E68" s="353"/>
      <c r="F68" s="381"/>
      <c r="G68" s="355"/>
      <c r="H68" s="353"/>
      <c r="I68" s="372"/>
    </row>
    <row r="69" spans="1:9" ht="19.5" customHeight="1">
      <c r="A69" s="152"/>
      <c r="B69" s="293" t="s">
        <v>150</v>
      </c>
      <c r="C69" s="380">
        <v>2006</v>
      </c>
      <c r="D69" s="352">
        <v>2012</v>
      </c>
      <c r="E69" s="353"/>
      <c r="F69" s="381"/>
      <c r="G69" s="355">
        <f>SUM(H69:I69)</f>
        <v>151000</v>
      </c>
      <c r="H69" s="353">
        <v>151000</v>
      </c>
      <c r="I69" s="372"/>
    </row>
    <row r="70" spans="1:9">
      <c r="A70" s="152"/>
      <c r="B70" s="293"/>
      <c r="C70" s="380"/>
      <c r="D70" s="352"/>
      <c r="E70" s="353"/>
      <c r="F70" s="381"/>
      <c r="G70" s="355"/>
      <c r="H70" s="353"/>
      <c r="I70" s="372"/>
    </row>
    <row r="71" spans="1:9" ht="25.5">
      <c r="A71" s="152"/>
      <c r="B71" s="293" t="s">
        <v>167</v>
      </c>
      <c r="C71" s="380">
        <v>2009</v>
      </c>
      <c r="D71" s="352">
        <v>2011</v>
      </c>
      <c r="E71" s="353"/>
      <c r="F71" s="381"/>
      <c r="G71" s="355">
        <f>SUM(H71:I71)</f>
        <v>1000</v>
      </c>
      <c r="H71" s="353">
        <v>1000</v>
      </c>
      <c r="I71" s="372">
        <v>0</v>
      </c>
    </row>
    <row r="72" spans="1:9">
      <c r="A72" s="152"/>
      <c r="B72" s="293"/>
      <c r="C72" s="380"/>
      <c r="D72" s="352"/>
      <c r="E72" s="353"/>
      <c r="F72" s="381"/>
      <c r="G72" s="355"/>
      <c r="H72" s="353"/>
      <c r="I72" s="372"/>
    </row>
    <row r="73" spans="1:9" ht="26.25" customHeight="1">
      <c r="A73" s="152"/>
      <c r="B73" s="293" t="s">
        <v>140</v>
      </c>
      <c r="C73" s="380">
        <v>2006</v>
      </c>
      <c r="D73" s="352">
        <v>2009</v>
      </c>
      <c r="E73" s="353">
        <v>1000</v>
      </c>
      <c r="F73" s="354">
        <v>1000</v>
      </c>
      <c r="G73" s="355">
        <f>SUM(H73:I73)</f>
        <v>10000</v>
      </c>
      <c r="H73" s="353">
        <v>10000</v>
      </c>
      <c r="I73" s="372">
        <v>0</v>
      </c>
    </row>
    <row r="74" spans="1:9">
      <c r="A74" s="152"/>
      <c r="B74" s="293"/>
      <c r="C74" s="380"/>
      <c r="D74" s="352"/>
      <c r="E74" s="353"/>
      <c r="F74" s="354"/>
      <c r="G74" s="355"/>
      <c r="H74" s="353"/>
      <c r="I74" s="372"/>
    </row>
    <row r="75" spans="1:9" ht="24.75" customHeight="1">
      <c r="A75" s="152"/>
      <c r="B75" s="293" t="s">
        <v>141</v>
      </c>
      <c r="C75" s="380">
        <v>2009</v>
      </c>
      <c r="D75" s="352">
        <v>2009</v>
      </c>
      <c r="E75" s="353"/>
      <c r="F75" s="381"/>
      <c r="G75" s="355">
        <f>SUM(H75:I75)</f>
        <v>10000</v>
      </c>
      <c r="H75" s="353">
        <v>10000</v>
      </c>
      <c r="I75" s="372"/>
    </row>
    <row r="76" spans="1:9" ht="12.75" customHeight="1">
      <c r="A76" s="152"/>
      <c r="B76" s="293"/>
      <c r="C76" s="380"/>
      <c r="D76" s="352"/>
      <c r="E76" s="353"/>
      <c r="F76" s="381"/>
      <c r="G76" s="355"/>
      <c r="H76" s="353"/>
      <c r="I76" s="372"/>
    </row>
    <row r="77" spans="1:9" ht="37.5" customHeight="1">
      <c r="A77" s="254" t="s">
        <v>176</v>
      </c>
      <c r="B77" s="293" t="s">
        <v>177</v>
      </c>
      <c r="C77" s="380">
        <v>2009</v>
      </c>
      <c r="D77" s="352">
        <v>2009</v>
      </c>
      <c r="E77" s="353"/>
      <c r="F77" s="381"/>
      <c r="G77" s="355">
        <f>SUM(H77:I77)</f>
        <v>150000</v>
      </c>
      <c r="H77" s="353">
        <v>150000</v>
      </c>
      <c r="I77" s="372"/>
    </row>
    <row r="78" spans="1:9">
      <c r="A78" s="152"/>
      <c r="B78" s="293"/>
      <c r="C78" s="380"/>
      <c r="D78" s="352"/>
      <c r="E78" s="353"/>
      <c r="F78" s="381"/>
      <c r="G78" s="355"/>
      <c r="H78" s="353"/>
      <c r="I78" s="372"/>
    </row>
    <row r="79" spans="1:9" s="94" customFormat="1" ht="24.75" customHeight="1">
      <c r="A79" s="154" t="s">
        <v>8</v>
      </c>
      <c r="B79" s="432"/>
      <c r="C79" s="433"/>
      <c r="D79" s="434"/>
      <c r="E79" s="435">
        <v>15000</v>
      </c>
      <c r="F79" s="436">
        <v>15000</v>
      </c>
      <c r="G79" s="437">
        <f>SUM(H79:I79)</f>
        <v>20000</v>
      </c>
      <c r="H79" s="438">
        <f>SUM(H81:H82)</f>
        <v>20000</v>
      </c>
      <c r="I79" s="439">
        <f>SUM(I81:I82)</f>
        <v>0</v>
      </c>
    </row>
    <row r="80" spans="1:9" s="94" customFormat="1" ht="12" customHeight="1">
      <c r="A80" s="154"/>
      <c r="B80" s="432"/>
      <c r="C80" s="433"/>
      <c r="D80" s="434"/>
      <c r="E80" s="435"/>
      <c r="F80" s="436"/>
      <c r="G80" s="437"/>
      <c r="H80" s="435"/>
      <c r="I80" s="439"/>
    </row>
    <row r="81" spans="1:9" ht="27.75" customHeight="1">
      <c r="A81" s="153" t="s">
        <v>9</v>
      </c>
      <c r="B81" s="293" t="s">
        <v>142</v>
      </c>
      <c r="C81" s="380">
        <v>2008</v>
      </c>
      <c r="D81" s="352">
        <v>2009</v>
      </c>
      <c r="E81" s="353"/>
      <c r="F81" s="354"/>
      <c r="G81" s="355">
        <f>SUM(H81:I81)</f>
        <v>20000</v>
      </c>
      <c r="H81" s="353">
        <v>20000</v>
      </c>
      <c r="I81" s="372"/>
    </row>
    <row r="82" spans="1:9" ht="24.75" customHeight="1">
      <c r="A82" s="153"/>
      <c r="B82" s="293"/>
      <c r="C82" s="380"/>
      <c r="D82" s="352"/>
      <c r="E82" s="353"/>
      <c r="F82" s="354"/>
      <c r="G82" s="355"/>
      <c r="H82" s="353"/>
      <c r="I82" s="372"/>
    </row>
    <row r="83" spans="1:9" s="94" customFormat="1" ht="24.75" customHeight="1">
      <c r="A83" s="154" t="s">
        <v>98</v>
      </c>
      <c r="B83" s="432"/>
      <c r="C83" s="433"/>
      <c r="D83" s="434"/>
      <c r="E83" s="435">
        <v>5500</v>
      </c>
      <c r="F83" s="436">
        <v>5500</v>
      </c>
      <c r="G83" s="437">
        <f>SUM(H83:I83)</f>
        <v>55000</v>
      </c>
      <c r="H83" s="438">
        <f>SUM(H85:H89)</f>
        <v>55000</v>
      </c>
      <c r="I83" s="439">
        <f>SUM(I85:I95)</f>
        <v>0</v>
      </c>
    </row>
    <row r="84" spans="1:9" s="94" customFormat="1" ht="13.5" customHeight="1">
      <c r="A84" s="154"/>
      <c r="B84" s="432"/>
      <c r="C84" s="433"/>
      <c r="D84" s="434"/>
      <c r="E84" s="435"/>
      <c r="F84" s="436"/>
      <c r="G84" s="437"/>
      <c r="H84" s="435"/>
      <c r="I84" s="439"/>
    </row>
    <row r="85" spans="1:9">
      <c r="A85" s="153" t="s">
        <v>81</v>
      </c>
      <c r="B85" s="293" t="s">
        <v>99</v>
      </c>
      <c r="C85" s="380">
        <v>2008</v>
      </c>
      <c r="D85" s="352">
        <v>2010</v>
      </c>
      <c r="E85" s="353"/>
      <c r="F85" s="354"/>
      <c r="G85" s="355">
        <f>SUM(H85:I85)</f>
        <v>20000</v>
      </c>
      <c r="H85" s="353">
        <v>20000</v>
      </c>
      <c r="I85" s="372"/>
    </row>
    <row r="86" spans="1:9">
      <c r="A86" s="153"/>
      <c r="B86" s="293"/>
      <c r="C86" s="380"/>
      <c r="D86" s="352"/>
      <c r="E86" s="353"/>
      <c r="F86" s="354"/>
      <c r="G86" s="355"/>
      <c r="H86" s="353"/>
      <c r="I86" s="372"/>
    </row>
    <row r="87" spans="1:9">
      <c r="A87" s="153"/>
      <c r="B87" s="293" t="s">
        <v>168</v>
      </c>
      <c r="C87" s="380">
        <v>2005</v>
      </c>
      <c r="D87" s="352">
        <v>2011</v>
      </c>
      <c r="E87" s="353">
        <v>5500</v>
      </c>
      <c r="F87" s="354">
        <v>5500</v>
      </c>
      <c r="G87" s="355">
        <f>SUM(H87:I87)</f>
        <v>5000</v>
      </c>
      <c r="H87" s="353">
        <v>5000</v>
      </c>
      <c r="I87" s="372"/>
    </row>
    <row r="88" spans="1:9">
      <c r="A88" s="153"/>
      <c r="B88" s="293"/>
      <c r="C88" s="380"/>
      <c r="D88" s="352"/>
      <c r="E88" s="353"/>
      <c r="F88" s="354"/>
      <c r="G88" s="355"/>
      <c r="H88" s="353"/>
      <c r="I88" s="372"/>
    </row>
    <row r="89" spans="1:9" ht="26.25" thickBot="1">
      <c r="A89" s="156" t="s">
        <v>117</v>
      </c>
      <c r="B89" s="294" t="s">
        <v>143</v>
      </c>
      <c r="C89" s="440">
        <v>2009</v>
      </c>
      <c r="D89" s="441">
        <v>2009</v>
      </c>
      <c r="E89" s="442"/>
      <c r="F89" s="442"/>
      <c r="G89" s="411">
        <f>SUM(H89:I89)</f>
        <v>30000</v>
      </c>
      <c r="H89" s="443">
        <v>30000</v>
      </c>
      <c r="I89" s="444"/>
    </row>
    <row r="90" spans="1:9">
      <c r="A90" s="272"/>
      <c r="B90" s="131"/>
      <c r="C90" s="331"/>
      <c r="D90" s="331"/>
      <c r="E90" s="39"/>
      <c r="F90" s="39"/>
      <c r="G90" s="90"/>
      <c r="H90" s="90"/>
      <c r="I90" s="90"/>
    </row>
    <row r="91" spans="1:9">
      <c r="A91" s="272"/>
      <c r="B91" s="131"/>
      <c r="C91" s="331"/>
      <c r="D91" s="331"/>
      <c r="E91" s="39"/>
      <c r="F91" s="39"/>
      <c r="G91" s="90"/>
      <c r="H91" s="90"/>
      <c r="I91" s="90"/>
    </row>
    <row r="92" spans="1:9" ht="13.5" thickBot="1">
      <c r="A92" s="272"/>
      <c r="B92" s="131"/>
      <c r="C92" s="331"/>
      <c r="D92" s="331"/>
      <c r="E92" s="39"/>
      <c r="F92" s="39"/>
      <c r="G92" s="90"/>
      <c r="H92" s="90"/>
      <c r="I92" s="90"/>
    </row>
    <row r="93" spans="1:9">
      <c r="A93" s="479" t="s">
        <v>0</v>
      </c>
      <c r="B93" s="482" t="s">
        <v>1</v>
      </c>
      <c r="C93" s="144" t="s">
        <v>96</v>
      </c>
      <c r="D93" s="167"/>
      <c r="E93" s="124" t="s">
        <v>46</v>
      </c>
      <c r="F93" s="173" t="s">
        <v>5</v>
      </c>
      <c r="G93" s="485" t="s">
        <v>100</v>
      </c>
      <c r="H93" s="488" t="s">
        <v>49</v>
      </c>
      <c r="I93" s="492"/>
    </row>
    <row r="94" spans="1:9">
      <c r="A94" s="495"/>
      <c r="B94" s="497"/>
      <c r="C94" s="125" t="s">
        <v>29</v>
      </c>
      <c r="D94" s="126" t="s">
        <v>31</v>
      </c>
      <c r="E94" s="127" t="s">
        <v>78</v>
      </c>
      <c r="F94" s="174" t="s">
        <v>27</v>
      </c>
      <c r="G94" s="499"/>
      <c r="H94" s="475" t="s">
        <v>26</v>
      </c>
      <c r="I94" s="477" t="s">
        <v>50</v>
      </c>
    </row>
    <row r="95" spans="1:9" ht="13.5" thickBot="1">
      <c r="A95" s="496"/>
      <c r="B95" s="498"/>
      <c r="C95" s="255" t="s">
        <v>30</v>
      </c>
      <c r="D95" s="256" t="s">
        <v>32</v>
      </c>
      <c r="E95" s="257"/>
      <c r="F95" s="258" t="s">
        <v>28</v>
      </c>
      <c r="G95" s="500"/>
      <c r="H95" s="493"/>
      <c r="I95" s="494"/>
    </row>
    <row r="96" spans="1:9" ht="31.5" customHeight="1">
      <c r="A96" s="259" t="s">
        <v>101</v>
      </c>
      <c r="B96" s="260"/>
      <c r="C96" s="414"/>
      <c r="D96" s="415"/>
      <c r="E96" s="416"/>
      <c r="F96" s="417"/>
      <c r="G96" s="418">
        <f>SUM(H96:I96)</f>
        <v>438550</v>
      </c>
      <c r="H96" s="418">
        <f>SUM(H97:H99)</f>
        <v>248550</v>
      </c>
      <c r="I96" s="418">
        <f>SUM(I97:I99)</f>
        <v>190000</v>
      </c>
    </row>
    <row r="97" spans="1:9" ht="25.5">
      <c r="A97" s="261" t="s">
        <v>79</v>
      </c>
      <c r="B97" s="166" t="s">
        <v>144</v>
      </c>
      <c r="C97" s="419">
        <v>2008</v>
      </c>
      <c r="D97" s="420">
        <v>2009</v>
      </c>
      <c r="E97" s="395"/>
      <c r="F97" s="421"/>
      <c r="G97" s="394">
        <f>SUM(H97:I97)</f>
        <v>203050</v>
      </c>
      <c r="H97" s="395">
        <v>13050</v>
      </c>
      <c r="I97" s="396">
        <v>190000</v>
      </c>
    </row>
    <row r="98" spans="1:9" ht="38.25">
      <c r="A98" s="261"/>
      <c r="B98" s="166" t="s">
        <v>180</v>
      </c>
      <c r="C98" s="419">
        <v>2009</v>
      </c>
      <c r="D98" s="420">
        <v>2009</v>
      </c>
      <c r="E98" s="395"/>
      <c r="F98" s="421"/>
      <c r="G98" s="394">
        <f>SUM(H98:I98)</f>
        <v>5500</v>
      </c>
      <c r="H98" s="395">
        <v>5500</v>
      </c>
      <c r="I98" s="396"/>
    </row>
    <row r="99" spans="1:9" ht="25.5">
      <c r="A99" s="261"/>
      <c r="B99" s="162" t="s">
        <v>145</v>
      </c>
      <c r="C99" s="351">
        <v>2009</v>
      </c>
      <c r="D99" s="352">
        <v>2009</v>
      </c>
      <c r="E99" s="353"/>
      <c r="F99" s="354"/>
      <c r="G99" s="355">
        <f>SUM(H99:I99)</f>
        <v>230000</v>
      </c>
      <c r="H99" s="353">
        <v>230000</v>
      </c>
      <c r="I99" s="372">
        <v>0</v>
      </c>
    </row>
    <row r="100" spans="1:9">
      <c r="A100" s="261"/>
      <c r="B100" s="162"/>
      <c r="C100" s="351"/>
      <c r="D100" s="422"/>
      <c r="E100" s="423"/>
      <c r="F100" s="423"/>
      <c r="G100" s="423"/>
      <c r="H100" s="423"/>
      <c r="I100" s="372"/>
    </row>
    <row r="101" spans="1:9">
      <c r="A101" s="264" t="s">
        <v>13</v>
      </c>
      <c r="B101" s="265"/>
      <c r="C101" s="424"/>
      <c r="D101" s="425"/>
      <c r="E101" s="426">
        <v>12500</v>
      </c>
      <c r="F101" s="427">
        <v>12500</v>
      </c>
      <c r="G101" s="428">
        <f>SUM(H101:I101)</f>
        <v>172000</v>
      </c>
      <c r="H101" s="428">
        <f>SUM(H102:H109)</f>
        <v>172000</v>
      </c>
      <c r="I101" s="428">
        <f>SUM(I102:I109)</f>
        <v>0</v>
      </c>
    </row>
    <row r="102" spans="1:9" ht="25.5">
      <c r="A102" s="153" t="s">
        <v>102</v>
      </c>
      <c r="B102" s="163" t="s">
        <v>156</v>
      </c>
      <c r="C102" s="429">
        <v>2006</v>
      </c>
      <c r="D102" s="368">
        <v>2010</v>
      </c>
      <c r="E102" s="388"/>
      <c r="F102" s="389"/>
      <c r="G102" s="430">
        <f>SUM(H102:I102)</f>
        <v>12000</v>
      </c>
      <c r="H102" s="388">
        <v>12000</v>
      </c>
      <c r="I102" s="431"/>
    </row>
    <row r="103" spans="1:9">
      <c r="A103" s="153"/>
      <c r="B103" s="162"/>
      <c r="C103" s="429"/>
      <c r="D103" s="368"/>
      <c r="E103" s="388"/>
      <c r="F103" s="389"/>
      <c r="G103" s="430"/>
      <c r="H103" s="388"/>
      <c r="I103" s="431"/>
    </row>
    <row r="104" spans="1:9" ht="25.5">
      <c r="A104" s="153" t="s">
        <v>103</v>
      </c>
      <c r="B104" s="162" t="s">
        <v>154</v>
      </c>
      <c r="C104" s="429">
        <v>2008</v>
      </c>
      <c r="D104" s="368">
        <v>2011</v>
      </c>
      <c r="E104" s="388"/>
      <c r="F104" s="389"/>
      <c r="G104" s="430">
        <f>SUM(H104:I104)</f>
        <v>25000</v>
      </c>
      <c r="H104" s="388">
        <v>25000</v>
      </c>
      <c r="I104" s="431"/>
    </row>
    <row r="105" spans="1:9" ht="12.75" customHeight="1">
      <c r="A105" s="153"/>
      <c r="B105" s="162" t="s">
        <v>146</v>
      </c>
      <c r="C105" s="429">
        <v>2008</v>
      </c>
      <c r="D105" s="368">
        <v>2009</v>
      </c>
      <c r="E105" s="388"/>
      <c r="F105" s="389"/>
      <c r="G105" s="430">
        <f>SUM(H105:I105)</f>
        <v>35000</v>
      </c>
      <c r="H105" s="388">
        <v>35000</v>
      </c>
      <c r="I105" s="431"/>
    </row>
    <row r="106" spans="1:9" ht="12.75" customHeight="1">
      <c r="A106" s="153"/>
      <c r="B106" s="162" t="s">
        <v>157</v>
      </c>
      <c r="C106" s="429">
        <v>2006</v>
      </c>
      <c r="D106" s="368">
        <v>2010</v>
      </c>
      <c r="E106" s="388"/>
      <c r="F106" s="389"/>
      <c r="G106" s="430">
        <f>SUM(H106:I106)</f>
        <v>25000</v>
      </c>
      <c r="H106" s="388">
        <v>25000</v>
      </c>
      <c r="I106" s="431"/>
    </row>
    <row r="107" spans="1:9" ht="12.75" customHeight="1">
      <c r="A107" s="153"/>
      <c r="B107" s="162"/>
      <c r="C107" s="429"/>
      <c r="D107" s="368"/>
      <c r="E107" s="388"/>
      <c r="F107" s="389"/>
      <c r="G107" s="430"/>
      <c r="H107" s="388"/>
      <c r="I107" s="431"/>
    </row>
    <row r="108" spans="1:9" ht="26.25" customHeight="1">
      <c r="A108" s="153" t="s">
        <v>104</v>
      </c>
      <c r="B108" s="162" t="s">
        <v>153</v>
      </c>
      <c r="C108" s="351">
        <v>2008</v>
      </c>
      <c r="D108" s="352">
        <v>2009</v>
      </c>
      <c r="E108" s="353"/>
      <c r="F108" s="354"/>
      <c r="G108" s="355">
        <f>SUM(H108:I108)</f>
        <v>70000</v>
      </c>
      <c r="H108" s="353">
        <v>70000</v>
      </c>
      <c r="I108" s="372"/>
    </row>
    <row r="109" spans="1:9" ht="25.5">
      <c r="A109" s="153"/>
      <c r="B109" s="162" t="s">
        <v>169</v>
      </c>
      <c r="C109" s="262">
        <v>2003</v>
      </c>
      <c r="D109" s="168">
        <v>2015</v>
      </c>
      <c r="E109" s="157">
        <v>1000</v>
      </c>
      <c r="F109" s="151">
        <v>1000</v>
      </c>
      <c r="G109" s="179">
        <f>SUM(H109:I109)</f>
        <v>5000</v>
      </c>
      <c r="H109" s="157">
        <v>5000</v>
      </c>
      <c r="I109" s="130"/>
    </row>
    <row r="110" spans="1:9">
      <c r="A110" s="153"/>
      <c r="B110" s="162"/>
      <c r="C110" s="262"/>
      <c r="D110" s="168"/>
      <c r="E110" s="157"/>
      <c r="F110" s="151"/>
      <c r="G110" s="179"/>
      <c r="H110" s="157"/>
      <c r="I110" s="266"/>
    </row>
    <row r="111" spans="1:9">
      <c r="A111" s="154" t="s">
        <v>182</v>
      </c>
      <c r="B111" s="162"/>
      <c r="C111" s="262"/>
      <c r="D111" s="168"/>
      <c r="E111" s="157"/>
      <c r="F111" s="151"/>
      <c r="G111" s="180">
        <f>SUM(H111:I111)</f>
        <v>5000</v>
      </c>
      <c r="H111" s="158">
        <f>SUM(H112)</f>
        <v>5000</v>
      </c>
      <c r="I111" s="278">
        <f>SUM(I112)</f>
        <v>0</v>
      </c>
    </row>
    <row r="112" spans="1:9" ht="25.5">
      <c r="A112" s="254" t="s">
        <v>183</v>
      </c>
      <c r="B112" s="293" t="s">
        <v>184</v>
      </c>
      <c r="C112" s="351">
        <v>2009</v>
      </c>
      <c r="D112" s="352">
        <v>2009</v>
      </c>
      <c r="E112" s="353"/>
      <c r="F112" s="354"/>
      <c r="G112" s="355">
        <f>SUM(H112:I112)</f>
        <v>5000</v>
      </c>
      <c r="H112" s="353">
        <v>5000</v>
      </c>
      <c r="I112" s="356"/>
    </row>
    <row r="113" spans="1:9">
      <c r="A113" s="153"/>
      <c r="B113" s="162"/>
      <c r="C113" s="262"/>
      <c r="D113" s="168"/>
      <c r="E113" s="157"/>
      <c r="F113" s="151"/>
      <c r="G113" s="179"/>
      <c r="H113" s="157"/>
      <c r="I113" s="266"/>
    </row>
    <row r="114" spans="1:9" s="94" customFormat="1" ht="38.25">
      <c r="A114" s="154" t="s">
        <v>10</v>
      </c>
      <c r="B114" s="165"/>
      <c r="C114" s="267"/>
      <c r="D114" s="170"/>
      <c r="E114" s="158">
        <v>40000</v>
      </c>
      <c r="F114" s="176">
        <v>40000</v>
      </c>
      <c r="G114" s="180">
        <f>SUM(H114:I114)</f>
        <v>468440</v>
      </c>
      <c r="H114" s="277">
        <f>SUM(H115:H129)</f>
        <v>128440</v>
      </c>
      <c r="I114" s="278">
        <f>SUM(I115:I129)</f>
        <v>340000</v>
      </c>
    </row>
    <row r="115" spans="1:9" ht="51">
      <c r="A115" s="366" t="s">
        <v>93</v>
      </c>
      <c r="B115" s="164" t="s">
        <v>94</v>
      </c>
      <c r="C115" s="367">
        <v>2006</v>
      </c>
      <c r="D115" s="368">
        <v>2011</v>
      </c>
      <c r="E115" s="369">
        <v>36475</v>
      </c>
      <c r="F115" s="370">
        <v>36475</v>
      </c>
      <c r="G115" s="371">
        <f>SUM(H115:I115)</f>
        <v>125240</v>
      </c>
      <c r="H115" s="353">
        <v>125240</v>
      </c>
      <c r="I115" s="372">
        <v>0</v>
      </c>
    </row>
    <row r="116" spans="1:9">
      <c r="A116" s="268"/>
      <c r="B116" s="165"/>
      <c r="C116" s="267"/>
      <c r="D116" s="170"/>
      <c r="E116" s="158"/>
      <c r="F116" s="176"/>
      <c r="G116" s="180"/>
      <c r="H116" s="157"/>
      <c r="I116" s="130"/>
    </row>
    <row r="117" spans="1:9" ht="25.5" hidden="1">
      <c r="A117" s="254" t="s">
        <v>51</v>
      </c>
      <c r="B117" s="162" t="s">
        <v>105</v>
      </c>
      <c r="C117" s="269">
        <v>2007</v>
      </c>
      <c r="D117" s="171">
        <v>2010</v>
      </c>
      <c r="E117" s="159">
        <v>10000</v>
      </c>
      <c r="F117" s="177">
        <v>10000</v>
      </c>
      <c r="G117" s="179">
        <f>SUM(H117:I117)</f>
        <v>0</v>
      </c>
      <c r="H117" s="157">
        <v>0</v>
      </c>
      <c r="I117" s="130"/>
    </row>
    <row r="118" spans="1:9" hidden="1">
      <c r="A118" s="152"/>
      <c r="B118" s="162"/>
      <c r="C118" s="262"/>
      <c r="D118" s="168"/>
      <c r="E118" s="157"/>
      <c r="F118" s="175"/>
      <c r="G118" s="179"/>
      <c r="H118" s="157"/>
      <c r="I118" s="130"/>
    </row>
    <row r="119" spans="1:9" ht="25.5" hidden="1">
      <c r="A119" s="152"/>
      <c r="B119" s="162" t="s">
        <v>106</v>
      </c>
      <c r="C119" s="262">
        <v>2007</v>
      </c>
      <c r="D119" s="168">
        <v>2009</v>
      </c>
      <c r="E119" s="157">
        <v>10000</v>
      </c>
      <c r="F119" s="151">
        <v>10000</v>
      </c>
      <c r="G119" s="179">
        <f>SUM(H119:I119)</f>
        <v>0</v>
      </c>
      <c r="H119" s="157">
        <v>0</v>
      </c>
      <c r="I119" s="130"/>
    </row>
    <row r="120" spans="1:9" s="95" customFormat="1" hidden="1">
      <c r="A120" s="152"/>
      <c r="B120" s="162"/>
      <c r="C120" s="262"/>
      <c r="D120" s="168"/>
      <c r="E120" s="157">
        <v>0</v>
      </c>
      <c r="F120" s="175"/>
      <c r="G120" s="179"/>
      <c r="H120" s="157"/>
      <c r="I120" s="130"/>
    </row>
    <row r="121" spans="1:9" ht="25.5" hidden="1">
      <c r="A121" s="150"/>
      <c r="B121" s="162" t="s">
        <v>107</v>
      </c>
      <c r="C121" s="262">
        <v>2007</v>
      </c>
      <c r="D121" s="168">
        <v>2009</v>
      </c>
      <c r="E121" s="157">
        <v>10000</v>
      </c>
      <c r="F121" s="151">
        <v>10000</v>
      </c>
      <c r="G121" s="179">
        <f>SUM(H121:I121)</f>
        <v>0</v>
      </c>
      <c r="H121" s="157">
        <v>0</v>
      </c>
      <c r="I121" s="130"/>
    </row>
    <row r="122" spans="1:9" hidden="1">
      <c r="A122" s="155"/>
      <c r="B122" s="166"/>
      <c r="C122" s="263"/>
      <c r="D122" s="172"/>
      <c r="E122" s="160">
        <v>0</v>
      </c>
      <c r="F122" s="178"/>
      <c r="G122" s="122"/>
      <c r="H122" s="157"/>
      <c r="I122" s="130"/>
    </row>
    <row r="123" spans="1:9" ht="25.5" hidden="1">
      <c r="A123" s="152"/>
      <c r="B123" s="162" t="s">
        <v>108</v>
      </c>
      <c r="C123" s="262">
        <v>2007</v>
      </c>
      <c r="D123" s="168">
        <v>2010</v>
      </c>
      <c r="E123" s="157">
        <v>5000</v>
      </c>
      <c r="F123" s="151">
        <v>5000</v>
      </c>
      <c r="G123" s="179">
        <f>SUM(H123:I123)</f>
        <v>0</v>
      </c>
      <c r="H123" s="157">
        <v>0</v>
      </c>
      <c r="I123" s="130"/>
    </row>
    <row r="124" spans="1:9" hidden="1">
      <c r="A124" s="152"/>
      <c r="B124" s="162"/>
      <c r="C124" s="262"/>
      <c r="D124" s="168"/>
      <c r="E124" s="157"/>
      <c r="F124" s="151"/>
      <c r="G124" s="179"/>
      <c r="H124" s="157"/>
      <c r="I124" s="130"/>
    </row>
    <row r="125" spans="1:9" ht="25.5" hidden="1" customHeight="1">
      <c r="A125" s="152"/>
      <c r="B125" s="162" t="s">
        <v>109</v>
      </c>
      <c r="C125" s="262">
        <v>2009</v>
      </c>
      <c r="D125" s="168">
        <v>2010</v>
      </c>
      <c r="E125" s="157"/>
      <c r="F125" s="151"/>
      <c r="G125" s="179">
        <f>SUM(H125:I125)</f>
        <v>0</v>
      </c>
      <c r="H125" s="157">
        <v>0</v>
      </c>
      <c r="I125" s="130"/>
    </row>
    <row r="126" spans="1:9" hidden="1">
      <c r="A126" s="152"/>
      <c r="B126" s="162"/>
      <c r="C126" s="262"/>
      <c r="D126" s="168"/>
      <c r="E126" s="157"/>
      <c r="F126" s="151"/>
      <c r="G126" s="179"/>
      <c r="H126" s="157"/>
      <c r="I126" s="130"/>
    </row>
    <row r="127" spans="1:9" ht="25.5" hidden="1">
      <c r="A127" s="152"/>
      <c r="B127" s="162" t="s">
        <v>110</v>
      </c>
      <c r="C127" s="262">
        <v>2009</v>
      </c>
      <c r="D127" s="168">
        <v>2010</v>
      </c>
      <c r="E127" s="157"/>
      <c r="F127" s="151"/>
      <c r="G127" s="181">
        <f>SUM(H127:I127)</f>
        <v>0</v>
      </c>
      <c r="H127" s="157">
        <v>0</v>
      </c>
      <c r="I127" s="130"/>
    </row>
    <row r="128" spans="1:9" hidden="1">
      <c r="A128" s="152"/>
      <c r="B128" s="162"/>
      <c r="C128" s="262"/>
      <c r="D128" s="168"/>
      <c r="E128" s="157"/>
      <c r="F128" s="151"/>
      <c r="G128" s="275"/>
      <c r="H128" s="276"/>
      <c r="I128" s="266"/>
    </row>
    <row r="129" spans="1:9" ht="26.25" thickBot="1">
      <c r="A129" s="292" t="s">
        <v>95</v>
      </c>
      <c r="B129" s="294" t="s">
        <v>181</v>
      </c>
      <c r="C129" s="359">
        <v>2006</v>
      </c>
      <c r="D129" s="360">
        <v>2011</v>
      </c>
      <c r="E129" s="361">
        <v>191400</v>
      </c>
      <c r="F129" s="362">
        <v>191400</v>
      </c>
      <c r="G129" s="363">
        <f>SUM(H129:I129)</f>
        <v>343200</v>
      </c>
      <c r="H129" s="364">
        <v>3200</v>
      </c>
      <c r="I129" s="365">
        <v>340000</v>
      </c>
    </row>
    <row r="130" spans="1:9" ht="13.5" thickBot="1">
      <c r="A130" s="290"/>
      <c r="B130" s="131"/>
      <c r="C130" s="331"/>
      <c r="D130" s="331"/>
      <c r="E130" s="39"/>
      <c r="F130" s="39"/>
      <c r="G130" s="100"/>
      <c r="H130" s="90"/>
      <c r="I130" s="90"/>
    </row>
    <row r="131" spans="1:9" ht="12.75" customHeight="1">
      <c r="A131" s="479" t="s">
        <v>0</v>
      </c>
      <c r="B131" s="482" t="s">
        <v>1</v>
      </c>
      <c r="C131" s="144" t="s">
        <v>96</v>
      </c>
      <c r="D131" s="167"/>
      <c r="E131" s="124" t="s">
        <v>46</v>
      </c>
      <c r="F131" s="173" t="s">
        <v>5</v>
      </c>
      <c r="G131" s="485" t="s">
        <v>100</v>
      </c>
      <c r="H131" s="488" t="s">
        <v>49</v>
      </c>
      <c r="I131" s="492"/>
    </row>
    <row r="132" spans="1:9">
      <c r="A132" s="495"/>
      <c r="B132" s="497"/>
      <c r="C132" s="125" t="s">
        <v>29</v>
      </c>
      <c r="D132" s="126" t="s">
        <v>31</v>
      </c>
      <c r="E132" s="127" t="s">
        <v>78</v>
      </c>
      <c r="F132" s="174" t="s">
        <v>27</v>
      </c>
      <c r="G132" s="486"/>
      <c r="H132" s="475" t="s">
        <v>26</v>
      </c>
      <c r="I132" s="477" t="s">
        <v>50</v>
      </c>
    </row>
    <row r="133" spans="1:9" ht="15.75" customHeight="1" thickBot="1">
      <c r="A133" s="496"/>
      <c r="B133" s="498"/>
      <c r="C133" s="255" t="s">
        <v>30</v>
      </c>
      <c r="D133" s="256" t="s">
        <v>32</v>
      </c>
      <c r="E133" s="257"/>
      <c r="F133" s="258" t="s">
        <v>28</v>
      </c>
      <c r="G133" s="487"/>
      <c r="H133" s="493"/>
      <c r="I133" s="494"/>
    </row>
    <row r="134" spans="1:9" s="132" customFormat="1" ht="26.25">
      <c r="A134" s="150" t="s">
        <v>82</v>
      </c>
      <c r="B134" s="161"/>
      <c r="C134" s="373"/>
      <c r="D134" s="374"/>
      <c r="E134" s="375">
        <v>150500</v>
      </c>
      <c r="F134" s="376">
        <v>14700</v>
      </c>
      <c r="G134" s="377">
        <f>SUM(H134:I134)</f>
        <v>1129700</v>
      </c>
      <c r="H134" s="378">
        <f>SUM(H135:H143)</f>
        <v>429700</v>
      </c>
      <c r="I134" s="379">
        <f>SUM(I135:I143)</f>
        <v>700000</v>
      </c>
    </row>
    <row r="135" spans="1:9" ht="27" customHeight="1">
      <c r="A135" s="279" t="s">
        <v>48</v>
      </c>
      <c r="B135" s="293" t="s">
        <v>172</v>
      </c>
      <c r="C135" s="380">
        <v>2008</v>
      </c>
      <c r="D135" s="352">
        <v>2009</v>
      </c>
      <c r="E135" s="353">
        <v>51000</v>
      </c>
      <c r="F135" s="381">
        <v>200</v>
      </c>
      <c r="G135" s="355">
        <f t="shared" ref="G135:G147" si="0">SUM(H135:I135)</f>
        <v>805000</v>
      </c>
      <c r="H135" s="353">
        <v>105000</v>
      </c>
      <c r="I135" s="372">
        <v>700000</v>
      </c>
    </row>
    <row r="136" spans="1:9" s="99" customFormat="1" ht="15.75">
      <c r="A136" s="270"/>
      <c r="B136" s="397"/>
      <c r="C136" s="382"/>
      <c r="D136" s="383"/>
      <c r="E136" s="384"/>
      <c r="F136" s="385"/>
      <c r="G136" s="386"/>
      <c r="H136" s="384"/>
      <c r="I136" s="387"/>
    </row>
    <row r="137" spans="1:9">
      <c r="A137" s="153"/>
      <c r="B137" s="398" t="s">
        <v>111</v>
      </c>
      <c r="C137" s="367">
        <v>2008</v>
      </c>
      <c r="D137" s="368">
        <v>2010</v>
      </c>
      <c r="E137" s="388"/>
      <c r="F137" s="389"/>
      <c r="G137" s="355">
        <f t="shared" si="0"/>
        <v>10000</v>
      </c>
      <c r="H137" s="353">
        <v>10000</v>
      </c>
      <c r="I137" s="372"/>
    </row>
    <row r="138" spans="1:9">
      <c r="A138" s="153"/>
      <c r="B138" s="398"/>
      <c r="C138" s="367"/>
      <c r="D138" s="368"/>
      <c r="E138" s="388"/>
      <c r="F138" s="389"/>
      <c r="G138" s="355"/>
      <c r="H138" s="353"/>
      <c r="I138" s="372"/>
    </row>
    <row r="139" spans="1:9" ht="25.5">
      <c r="A139" s="153"/>
      <c r="B139" s="398" t="s">
        <v>173</v>
      </c>
      <c r="C139" s="367">
        <v>2009</v>
      </c>
      <c r="D139" s="368">
        <v>2009</v>
      </c>
      <c r="E139" s="388"/>
      <c r="F139" s="389"/>
      <c r="G139" s="355">
        <f>SUM(H139:I139)</f>
        <v>4700</v>
      </c>
      <c r="H139" s="353">
        <v>4700</v>
      </c>
      <c r="I139" s="372">
        <v>0</v>
      </c>
    </row>
    <row r="140" spans="1:9">
      <c r="A140" s="153"/>
      <c r="B140" s="293"/>
      <c r="C140" s="380"/>
      <c r="D140" s="352"/>
      <c r="E140" s="353"/>
      <c r="F140" s="354"/>
      <c r="G140" s="355"/>
      <c r="H140" s="353"/>
      <c r="I140" s="372"/>
    </row>
    <row r="141" spans="1:9">
      <c r="A141" s="270"/>
      <c r="B141" s="399" t="s">
        <v>148</v>
      </c>
      <c r="C141" s="390">
        <v>2009</v>
      </c>
      <c r="D141" s="391">
        <v>2009</v>
      </c>
      <c r="E141" s="392"/>
      <c r="F141" s="393"/>
      <c r="G141" s="394">
        <f t="shared" si="0"/>
        <v>300000</v>
      </c>
      <c r="H141" s="395">
        <v>300000</v>
      </c>
      <c r="I141" s="396"/>
    </row>
    <row r="142" spans="1:9">
      <c r="A142" s="270"/>
      <c r="B142" s="399"/>
      <c r="C142" s="390"/>
      <c r="D142" s="391"/>
      <c r="E142" s="392"/>
      <c r="F142" s="393"/>
      <c r="G142" s="394"/>
      <c r="H142" s="395"/>
      <c r="I142" s="396"/>
    </row>
    <row r="143" spans="1:9" ht="24.75" thickBot="1">
      <c r="A143" s="280" t="s">
        <v>115</v>
      </c>
      <c r="B143" s="399" t="s">
        <v>112</v>
      </c>
      <c r="C143" s="390">
        <v>2009</v>
      </c>
      <c r="D143" s="391">
        <v>2010</v>
      </c>
      <c r="E143" s="392"/>
      <c r="F143" s="393"/>
      <c r="G143" s="394">
        <f t="shared" si="0"/>
        <v>10000</v>
      </c>
      <c r="H143" s="395">
        <v>10000</v>
      </c>
      <c r="I143" s="396">
        <v>0</v>
      </c>
    </row>
    <row r="144" spans="1:9" ht="25.5">
      <c r="A144" s="271" t="s">
        <v>113</v>
      </c>
      <c r="B144" s="400"/>
      <c r="C144" s="401"/>
      <c r="D144" s="402"/>
      <c r="E144" s="403"/>
      <c r="F144" s="404"/>
      <c r="G144" s="405">
        <f t="shared" si="0"/>
        <v>78000</v>
      </c>
      <c r="H144" s="403">
        <f>SUM(H145:H152)</f>
        <v>78000</v>
      </c>
      <c r="I144" s="406">
        <f>SUM(I145:I152)</f>
        <v>0</v>
      </c>
    </row>
    <row r="145" spans="1:9" ht="25.5">
      <c r="A145" s="270" t="s">
        <v>114</v>
      </c>
      <c r="B145" s="399" t="s">
        <v>170</v>
      </c>
      <c r="C145" s="390">
        <v>2009</v>
      </c>
      <c r="D145" s="391">
        <v>2009</v>
      </c>
      <c r="E145" s="392"/>
      <c r="F145" s="393"/>
      <c r="G145" s="394">
        <f t="shared" si="0"/>
        <v>10000</v>
      </c>
      <c r="H145" s="395">
        <v>10000</v>
      </c>
      <c r="I145" s="396"/>
    </row>
    <row r="146" spans="1:9">
      <c r="A146" s="270"/>
      <c r="B146" s="399"/>
      <c r="C146" s="390"/>
      <c r="D146" s="391"/>
      <c r="E146" s="392"/>
      <c r="F146" s="393"/>
      <c r="G146" s="394"/>
      <c r="H146" s="395"/>
      <c r="I146" s="396"/>
    </row>
    <row r="147" spans="1:9" ht="25.5">
      <c r="A147" s="270"/>
      <c r="B147" s="399" t="s">
        <v>116</v>
      </c>
      <c r="C147" s="390">
        <v>2007</v>
      </c>
      <c r="D147" s="391">
        <v>2011</v>
      </c>
      <c r="E147" s="392"/>
      <c r="F147" s="393"/>
      <c r="G147" s="394">
        <f t="shared" si="0"/>
        <v>10000</v>
      </c>
      <c r="H147" s="395">
        <v>10000</v>
      </c>
      <c r="I147" s="396">
        <v>0</v>
      </c>
    </row>
    <row r="148" spans="1:9">
      <c r="A148" s="270"/>
      <c r="B148" s="399"/>
      <c r="C148" s="390"/>
      <c r="D148" s="391"/>
      <c r="E148" s="392"/>
      <c r="F148" s="393"/>
      <c r="G148" s="394"/>
      <c r="H148" s="395"/>
      <c r="I148" s="396"/>
    </row>
    <row r="149" spans="1:9" ht="25.5">
      <c r="A149" s="270"/>
      <c r="B149" s="293" t="s">
        <v>149</v>
      </c>
      <c r="C149" s="380">
        <v>2007</v>
      </c>
      <c r="D149" s="352">
        <v>2009</v>
      </c>
      <c r="E149" s="353"/>
      <c r="F149" s="354"/>
      <c r="G149" s="355">
        <f>SUM(H149:I149)</f>
        <v>30000</v>
      </c>
      <c r="H149" s="353">
        <v>30000</v>
      </c>
      <c r="I149" s="372">
        <v>0</v>
      </c>
    </row>
    <row r="150" spans="1:9">
      <c r="A150" s="270"/>
      <c r="B150" s="397"/>
      <c r="C150" s="382"/>
      <c r="D150" s="383"/>
      <c r="E150" s="384"/>
      <c r="F150" s="385"/>
      <c r="G150" s="386"/>
      <c r="H150" s="384"/>
      <c r="I150" s="387"/>
    </row>
    <row r="151" spans="1:9" ht="25.5">
      <c r="A151" s="270"/>
      <c r="B151" s="293" t="s">
        <v>163</v>
      </c>
      <c r="C151" s="380">
        <v>2008</v>
      </c>
      <c r="D151" s="352">
        <v>2009</v>
      </c>
      <c r="E151" s="353"/>
      <c r="F151" s="354"/>
      <c r="G151" s="355">
        <f t="shared" ref="G151" si="1">SUM(H151:I151)</f>
        <v>28000</v>
      </c>
      <c r="H151" s="353">
        <v>28000</v>
      </c>
      <c r="I151" s="372">
        <v>0</v>
      </c>
    </row>
    <row r="152" spans="1:9" ht="13.5" thickBot="1">
      <c r="A152" s="156"/>
      <c r="B152" s="467"/>
      <c r="C152" s="468"/>
      <c r="D152" s="469"/>
      <c r="E152" s="470"/>
      <c r="F152" s="471"/>
      <c r="G152" s="472"/>
      <c r="H152" s="473"/>
      <c r="I152" s="474"/>
    </row>
    <row r="153" spans="1:9">
      <c r="A153" s="272"/>
      <c r="B153" s="131"/>
      <c r="C153" s="273"/>
      <c r="D153" s="273"/>
      <c r="E153" s="90"/>
      <c r="F153" s="90"/>
      <c r="G153" s="90"/>
      <c r="H153" s="90"/>
      <c r="I153" s="90"/>
    </row>
    <row r="154" spans="1:9" ht="16.5" thickBot="1">
      <c r="A154" s="501" t="s">
        <v>37</v>
      </c>
      <c r="B154" s="501"/>
      <c r="C154" s="147"/>
      <c r="D154" s="147"/>
      <c r="E154" s="147"/>
      <c r="F154" s="148"/>
      <c r="G154" s="274">
        <f>SUM(G144+G134+G114+G101+G96+G83+G79+G66+G7+G111)</f>
        <v>5723690</v>
      </c>
      <c r="H154" s="274">
        <f>SUM(H144+H134+H114+H101+H96+H83+H79+H66+H7+H111)</f>
        <v>1823690</v>
      </c>
      <c r="I154" s="274">
        <f>SUM(I144+I134+I114+I101+I96+I83+I79+I66+I7+I111)</f>
        <v>3900000</v>
      </c>
    </row>
    <row r="155" spans="1:9" ht="16.5" thickTop="1">
      <c r="A155" s="250"/>
      <c r="B155" s="250"/>
      <c r="C155" s="357" t="s">
        <v>34</v>
      </c>
      <c r="D155" s="348"/>
      <c r="E155" s="147"/>
      <c r="F155" s="148"/>
      <c r="G155" s="149"/>
      <c r="H155" s="149"/>
      <c r="I155" s="149"/>
    </row>
    <row r="156" spans="1:9">
      <c r="C156" s="358" t="s">
        <v>35</v>
      </c>
      <c r="D156" s="349"/>
    </row>
    <row r="157" spans="1:9">
      <c r="C157" s="350"/>
      <c r="D157" s="350"/>
    </row>
    <row r="158" spans="1:9">
      <c r="C158" s="502" t="s">
        <v>36</v>
      </c>
      <c r="D158" s="502"/>
    </row>
    <row r="159" spans="1:9">
      <c r="C159" s="32"/>
      <c r="D159" s="32"/>
    </row>
    <row r="166" spans="3:4">
      <c r="C166" s="32"/>
      <c r="D166" s="32"/>
    </row>
    <row r="167" spans="3:4">
      <c r="C167" s="32"/>
      <c r="D167" s="32"/>
    </row>
    <row r="168" spans="3:4">
      <c r="C168" s="32"/>
      <c r="D168" s="32"/>
    </row>
    <row r="169" spans="3:4">
      <c r="C169" s="32"/>
      <c r="D169" s="32"/>
    </row>
  </sheetData>
  <mergeCells count="32">
    <mergeCell ref="A154:B154"/>
    <mergeCell ref="C158:D158"/>
    <mergeCell ref="A131:A133"/>
    <mergeCell ref="B131:B133"/>
    <mergeCell ref="G131:G133"/>
    <mergeCell ref="H131:I131"/>
    <mergeCell ref="H132:H133"/>
    <mergeCell ref="I132:I133"/>
    <mergeCell ref="A93:A95"/>
    <mergeCell ref="B93:B95"/>
    <mergeCell ref="G93:G95"/>
    <mergeCell ref="H93:I93"/>
    <mergeCell ref="H94:H95"/>
    <mergeCell ref="I94:I95"/>
    <mergeCell ref="A4:A6"/>
    <mergeCell ref="B4:B6"/>
    <mergeCell ref="G4:G6"/>
    <mergeCell ref="H4:I4"/>
    <mergeCell ref="H5:H6"/>
    <mergeCell ref="I5:I6"/>
    <mergeCell ref="A34:A36"/>
    <mergeCell ref="B34:B36"/>
    <mergeCell ref="G34:G36"/>
    <mergeCell ref="H34:I34"/>
    <mergeCell ref="H35:H36"/>
    <mergeCell ref="I35:I36"/>
    <mergeCell ref="H64:H65"/>
    <mergeCell ref="I64:I65"/>
    <mergeCell ref="A63:A65"/>
    <mergeCell ref="B63:B65"/>
    <mergeCell ref="G63:G65"/>
    <mergeCell ref="H63:I63"/>
  </mergeCells>
  <pageMargins left="0.98425196850393704" right="0.98425196850393704" top="0.59055118110236227" bottom="0.39370078740157483" header="0.51181102362204722" footer="0.19685039370078741"/>
  <pageSetup paperSize="9" pageOrder="overThenDown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26"/>
  <sheetViews>
    <sheetView tabSelected="1" workbookViewId="0">
      <selection activeCell="H5" sqref="H5"/>
    </sheetView>
  </sheetViews>
  <sheetFormatPr defaultRowHeight="12.75"/>
  <cols>
    <col min="1" max="1" width="21.42578125" customWidth="1"/>
    <col min="2" max="2" width="17.28515625" customWidth="1"/>
    <col min="3" max="3" width="14.140625" style="5" customWidth="1"/>
    <col min="4" max="4" width="5.85546875" customWidth="1"/>
    <col min="5" max="5" width="6" customWidth="1"/>
    <col min="6" max="6" width="15.7109375" customWidth="1"/>
    <col min="7" max="7" width="12.5703125" customWidth="1"/>
    <col min="8" max="8" width="10.28515625" customWidth="1"/>
    <col min="9" max="10" width="10.140625" customWidth="1"/>
    <col min="11" max="11" width="9.85546875" customWidth="1"/>
    <col min="12" max="12" width="9.7109375" bestFit="1" customWidth="1"/>
    <col min="13" max="13" width="7.42578125" customWidth="1"/>
  </cols>
  <sheetData>
    <row r="1" spans="1:12">
      <c r="A1" s="11"/>
      <c r="C1" s="594" t="s">
        <v>39</v>
      </c>
      <c r="D1" s="595"/>
      <c r="E1" s="595"/>
      <c r="F1" s="595"/>
      <c r="H1" s="16" t="s">
        <v>185</v>
      </c>
    </row>
    <row r="2" spans="1:12">
      <c r="A2" s="4"/>
      <c r="C2" s="594" t="s">
        <v>14</v>
      </c>
      <c r="D2" s="595"/>
      <c r="E2" s="595"/>
      <c r="F2" s="595"/>
      <c r="H2" t="s">
        <v>186</v>
      </c>
      <c r="I2" s="23"/>
    </row>
    <row r="3" spans="1:12">
      <c r="A3" s="4"/>
      <c r="C3" s="596" t="s">
        <v>118</v>
      </c>
      <c r="D3" s="597"/>
      <c r="E3" s="597"/>
      <c r="F3" s="597"/>
    </row>
    <row r="4" spans="1:12">
      <c r="A4" s="4"/>
      <c r="C4" s="91"/>
      <c r="D4" s="296"/>
      <c r="E4" s="296"/>
      <c r="F4" s="296"/>
    </row>
    <row r="5" spans="1:12">
      <c r="A5" s="4"/>
      <c r="C5" s="91"/>
      <c r="D5" s="296"/>
      <c r="E5" s="296"/>
      <c r="F5" s="296"/>
    </row>
    <row r="6" spans="1:12">
      <c r="A6" s="4"/>
      <c r="C6" s="91"/>
      <c r="D6" s="296"/>
      <c r="E6" s="296"/>
      <c r="F6" s="296"/>
    </row>
    <row r="7" spans="1:12" ht="13.5" thickBot="1">
      <c r="A7" s="4"/>
      <c r="C7" s="91"/>
      <c r="D7" s="296"/>
      <c r="E7" s="296"/>
      <c r="F7" s="296"/>
      <c r="J7" t="s">
        <v>162</v>
      </c>
    </row>
    <row r="8" spans="1:12" s="8" customFormat="1" ht="13.5" thickBot="1">
      <c r="A8" s="548" t="s">
        <v>20</v>
      </c>
      <c r="B8" s="612" t="s">
        <v>40</v>
      </c>
      <c r="C8" s="610" t="s">
        <v>76</v>
      </c>
      <c r="D8" s="548" t="s">
        <v>75</v>
      </c>
      <c r="E8" s="549"/>
      <c r="F8" s="527" t="s">
        <v>72</v>
      </c>
      <c r="G8" s="527" t="s">
        <v>73</v>
      </c>
      <c r="H8" s="524" t="s">
        <v>77</v>
      </c>
      <c r="I8" s="525"/>
      <c r="J8" s="525"/>
      <c r="K8" s="526"/>
      <c r="L8" s="188"/>
    </row>
    <row r="9" spans="1:12" s="8" customFormat="1" ht="36.75" customHeight="1" thickBot="1">
      <c r="A9" s="550"/>
      <c r="B9" s="613"/>
      <c r="C9" s="611"/>
      <c r="D9" s="550"/>
      <c r="E9" s="551"/>
      <c r="F9" s="528"/>
      <c r="G9" s="528"/>
      <c r="H9" s="238" t="s">
        <v>74</v>
      </c>
      <c r="I9" s="237">
        <v>2009</v>
      </c>
      <c r="J9" s="200">
        <v>2010</v>
      </c>
      <c r="K9" s="201">
        <v>2011</v>
      </c>
      <c r="L9" s="188"/>
    </row>
    <row r="10" spans="1:12" s="8" customFormat="1" ht="12.75" customHeight="1" thickBot="1">
      <c r="A10" s="295"/>
      <c r="B10" s="295"/>
      <c r="C10" s="286"/>
      <c r="D10" s="295"/>
      <c r="E10" s="295"/>
      <c r="F10" s="295"/>
      <c r="G10" s="295"/>
      <c r="H10" s="286"/>
      <c r="I10" s="285"/>
      <c r="J10" s="285"/>
      <c r="K10" s="285"/>
      <c r="L10" s="188"/>
    </row>
    <row r="11" spans="1:12" s="248" customFormat="1" ht="51.75" customHeight="1" thickBot="1">
      <c r="A11" s="239" t="s">
        <v>119</v>
      </c>
      <c r="B11" s="533" t="s">
        <v>54</v>
      </c>
      <c r="C11" s="534"/>
      <c r="D11" s="240">
        <v>2005</v>
      </c>
      <c r="E11" s="241">
        <v>2011</v>
      </c>
      <c r="F11" s="242"/>
      <c r="G11" s="243">
        <f>SUM(G12+G16+G20)</f>
        <v>12521226</v>
      </c>
      <c r="H11" s="243">
        <f>SUM(H12+H16+H20)</f>
        <v>180226</v>
      </c>
      <c r="I11" s="244">
        <f>SUM(I12+I16+I20)</f>
        <v>2641000</v>
      </c>
      <c r="J11" s="245">
        <f>SUM(J12+J16+J20)</f>
        <v>6000000</v>
      </c>
      <c r="K11" s="246">
        <f>SUM(K12+K16+K20)</f>
        <v>3700000</v>
      </c>
      <c r="L11" s="247" t="e">
        <f>SUM(#REF!+#REF!+#REF!)</f>
        <v>#REF!</v>
      </c>
    </row>
    <row r="12" spans="1:12">
      <c r="A12" s="519" t="s">
        <v>158</v>
      </c>
      <c r="B12" s="520"/>
      <c r="C12" s="522" t="s">
        <v>55</v>
      </c>
      <c r="D12" s="529">
        <v>2005</v>
      </c>
      <c r="E12" s="531">
        <v>2009</v>
      </c>
      <c r="F12" s="210" t="s">
        <v>43</v>
      </c>
      <c r="G12" s="218">
        <f>SUM(H12:L12)</f>
        <v>2279726</v>
      </c>
      <c r="H12" s="218">
        <f>SUM(H13:H15)</f>
        <v>39726</v>
      </c>
      <c r="I12" s="215">
        <f>SUM(I13:I15)</f>
        <v>2240000</v>
      </c>
      <c r="J12" s="205">
        <f>SUM(J13:J15)</f>
        <v>0</v>
      </c>
      <c r="K12" s="206">
        <f>SUM(K13:K15)</f>
        <v>0</v>
      </c>
      <c r="L12" s="192">
        <f>SUM(L13:L15)</f>
        <v>0</v>
      </c>
    </row>
    <row r="13" spans="1:12">
      <c r="A13" s="505"/>
      <c r="B13" s="515"/>
      <c r="C13" s="513"/>
      <c r="D13" s="530"/>
      <c r="E13" s="532"/>
      <c r="F13" s="211" t="s">
        <v>26</v>
      </c>
      <c r="G13" s="219">
        <f t="shared" ref="G13:G19" si="0">SUM(H13:L13)</f>
        <v>99726</v>
      </c>
      <c r="H13" s="219">
        <v>39726</v>
      </c>
      <c r="I13" s="216">
        <v>60000</v>
      </c>
      <c r="J13" s="92"/>
      <c r="K13" s="198"/>
      <c r="L13" s="3"/>
    </row>
    <row r="14" spans="1:12">
      <c r="A14" s="505"/>
      <c r="B14" s="515"/>
      <c r="C14" s="513"/>
      <c r="D14" s="530"/>
      <c r="E14" s="532"/>
      <c r="F14" s="211" t="s">
        <v>33</v>
      </c>
      <c r="G14" s="219">
        <f t="shared" si="0"/>
        <v>1000000</v>
      </c>
      <c r="H14" s="219"/>
      <c r="I14" s="216">
        <v>1000000</v>
      </c>
      <c r="J14" s="92"/>
      <c r="K14" s="198"/>
      <c r="L14" s="3"/>
    </row>
    <row r="15" spans="1:12">
      <c r="A15" s="505"/>
      <c r="B15" s="515"/>
      <c r="C15" s="513"/>
      <c r="D15" s="530"/>
      <c r="E15" s="532"/>
      <c r="F15" s="211" t="s">
        <v>15</v>
      </c>
      <c r="G15" s="219">
        <f t="shared" si="0"/>
        <v>1180000</v>
      </c>
      <c r="H15" s="219"/>
      <c r="I15" s="216">
        <v>1180000</v>
      </c>
      <c r="J15" s="92"/>
      <c r="K15" s="198"/>
      <c r="L15" s="3"/>
    </row>
    <row r="16" spans="1:12">
      <c r="A16" s="505" t="s">
        <v>159</v>
      </c>
      <c r="B16" s="515"/>
      <c r="C16" s="512" t="s">
        <v>55</v>
      </c>
      <c r="D16" s="505">
        <v>2007</v>
      </c>
      <c r="E16" s="503">
        <v>2009</v>
      </c>
      <c r="F16" s="212" t="s">
        <v>43</v>
      </c>
      <c r="G16" s="220">
        <f t="shared" si="0"/>
        <v>468300</v>
      </c>
      <c r="H16" s="220">
        <f>SUM(H17:H19)</f>
        <v>68300</v>
      </c>
      <c r="I16" s="222">
        <f>SUM(I17:I19)</f>
        <v>400000</v>
      </c>
      <c r="J16" s="196">
        <f>SUM(J17:J19)</f>
        <v>0</v>
      </c>
      <c r="K16" s="197">
        <f>SUM(K17:K19)</f>
        <v>0</v>
      </c>
      <c r="L16" s="192">
        <f>SUM(L17:L19)</f>
        <v>0</v>
      </c>
    </row>
    <row r="17" spans="1:12">
      <c r="A17" s="505"/>
      <c r="B17" s="515"/>
      <c r="C17" s="513"/>
      <c r="D17" s="505"/>
      <c r="E17" s="503"/>
      <c r="F17" s="211" t="s">
        <v>26</v>
      </c>
      <c r="G17" s="219">
        <f t="shared" si="0"/>
        <v>70500</v>
      </c>
      <c r="H17" s="219">
        <v>20500</v>
      </c>
      <c r="I17" s="216">
        <v>50000</v>
      </c>
      <c r="J17" s="92"/>
      <c r="K17" s="198"/>
      <c r="L17" s="3"/>
    </row>
    <row r="18" spans="1:12">
      <c r="A18" s="505"/>
      <c r="B18" s="515"/>
      <c r="C18" s="513"/>
      <c r="D18" s="505"/>
      <c r="E18" s="503"/>
      <c r="F18" s="211" t="s">
        <v>33</v>
      </c>
      <c r="G18" s="219">
        <f t="shared" si="0"/>
        <v>350000</v>
      </c>
      <c r="H18" s="219"/>
      <c r="I18" s="216">
        <v>350000</v>
      </c>
      <c r="J18" s="92"/>
      <c r="K18" s="198"/>
      <c r="L18" s="3"/>
    </row>
    <row r="19" spans="1:12">
      <c r="A19" s="505"/>
      <c r="B19" s="515"/>
      <c r="C19" s="513"/>
      <c r="D19" s="505"/>
      <c r="E19" s="503"/>
      <c r="F19" s="211" t="s">
        <v>15</v>
      </c>
      <c r="G19" s="219">
        <f t="shared" si="0"/>
        <v>47800</v>
      </c>
      <c r="H19" s="219">
        <v>47800</v>
      </c>
      <c r="I19" s="216">
        <v>0</v>
      </c>
      <c r="J19" s="92"/>
      <c r="K19" s="198">
        <v>0</v>
      </c>
      <c r="L19" s="3"/>
    </row>
    <row r="20" spans="1:12">
      <c r="A20" s="505" t="s">
        <v>123</v>
      </c>
      <c r="B20" s="515"/>
      <c r="C20" s="512" t="s">
        <v>55</v>
      </c>
      <c r="D20" s="505">
        <v>2007</v>
      </c>
      <c r="E20" s="503">
        <v>2011</v>
      </c>
      <c r="F20" s="212" t="s">
        <v>43</v>
      </c>
      <c r="G20" s="220">
        <f>SUM(H20:L20)</f>
        <v>9773200</v>
      </c>
      <c r="H20" s="220">
        <f>SUM(H21:H24)</f>
        <v>72200</v>
      </c>
      <c r="I20" s="222">
        <f>SUM(I21:I24)</f>
        <v>1000</v>
      </c>
      <c r="J20" s="196">
        <f>SUM(J21:J24)</f>
        <v>6000000</v>
      </c>
      <c r="K20" s="197">
        <f>SUM(K21:K24)</f>
        <v>3700000</v>
      </c>
      <c r="L20" s="3"/>
    </row>
    <row r="21" spans="1:12">
      <c r="A21" s="505"/>
      <c r="B21" s="515"/>
      <c r="C21" s="513"/>
      <c r="D21" s="505"/>
      <c r="E21" s="503"/>
      <c r="F21" s="211" t="s">
        <v>26</v>
      </c>
      <c r="G21" s="219">
        <f>SUM(H21:L21)</f>
        <v>7222250</v>
      </c>
      <c r="H21" s="219">
        <v>21250</v>
      </c>
      <c r="I21" s="216">
        <v>1000</v>
      </c>
      <c r="J21" s="92">
        <v>4200000</v>
      </c>
      <c r="K21" s="198">
        <v>3000000</v>
      </c>
      <c r="L21" s="3"/>
    </row>
    <row r="22" spans="1:12">
      <c r="A22" s="505"/>
      <c r="B22" s="515"/>
      <c r="C22" s="513"/>
      <c r="D22" s="505"/>
      <c r="E22" s="503"/>
      <c r="F22" s="211" t="s">
        <v>33</v>
      </c>
      <c r="G22" s="219">
        <f>SUM(H22:L22)</f>
        <v>2500000</v>
      </c>
      <c r="H22" s="219"/>
      <c r="I22" s="216">
        <v>0</v>
      </c>
      <c r="J22" s="92">
        <v>1800000</v>
      </c>
      <c r="K22" s="198">
        <v>700000</v>
      </c>
      <c r="L22" s="3"/>
    </row>
    <row r="23" spans="1:12">
      <c r="A23" s="505"/>
      <c r="B23" s="515"/>
      <c r="C23" s="513"/>
      <c r="D23" s="505"/>
      <c r="E23" s="503"/>
      <c r="F23" s="332" t="s">
        <v>160</v>
      </c>
      <c r="G23" s="219">
        <f>SUM(H23:L23)</f>
        <v>0</v>
      </c>
      <c r="H23" s="219"/>
      <c r="I23" s="216"/>
      <c r="J23" s="92"/>
      <c r="K23" s="198">
        <v>0</v>
      </c>
      <c r="L23" s="3"/>
    </row>
    <row r="24" spans="1:12" ht="13.5" thickBot="1">
      <c r="A24" s="506"/>
      <c r="B24" s="516"/>
      <c r="C24" s="514"/>
      <c r="D24" s="506"/>
      <c r="E24" s="504"/>
      <c r="F24" s="213" t="s">
        <v>15</v>
      </c>
      <c r="G24" s="221">
        <f>SUM(H24:L24)</f>
        <v>50950</v>
      </c>
      <c r="H24" s="221">
        <v>50950</v>
      </c>
      <c r="I24" s="223">
        <v>0</v>
      </c>
      <c r="J24" s="98">
        <v>0</v>
      </c>
      <c r="K24" s="199">
        <v>0</v>
      </c>
      <c r="L24" s="3"/>
    </row>
    <row r="25" spans="1:12">
      <c r="A25" s="189"/>
      <c r="B25" s="189"/>
      <c r="C25" s="189"/>
      <c r="D25" s="189"/>
      <c r="E25" s="189"/>
      <c r="F25" s="136"/>
      <c r="G25" s="7"/>
      <c r="H25" s="7"/>
      <c r="I25" s="7"/>
      <c r="J25" s="7"/>
      <c r="K25" s="7"/>
      <c r="L25" s="3"/>
    </row>
    <row r="26" spans="1:12">
      <c r="A26" s="189"/>
      <c r="B26" s="189"/>
      <c r="C26" s="189"/>
      <c r="D26" s="189"/>
      <c r="E26" s="189"/>
      <c r="F26" s="136"/>
      <c r="G26" s="7"/>
      <c r="H26" s="7"/>
      <c r="I26" s="7"/>
      <c r="J26" s="7"/>
      <c r="K26" s="7"/>
      <c r="L26" s="3"/>
    </row>
    <row r="27" spans="1:12">
      <c r="A27" s="189"/>
      <c r="B27" s="189"/>
      <c r="C27" s="189"/>
      <c r="D27" s="189"/>
      <c r="E27" s="189"/>
      <c r="F27" s="136"/>
      <c r="G27" s="7"/>
      <c r="H27" s="7"/>
      <c r="I27" s="7"/>
      <c r="J27" s="7"/>
      <c r="K27" s="7"/>
      <c r="L27" s="3"/>
    </row>
    <row r="28" spans="1:12">
      <c r="A28" s="189"/>
      <c r="B28" s="189"/>
      <c r="C28" s="189"/>
      <c r="D28" s="189"/>
      <c r="E28" s="189"/>
      <c r="F28" s="136"/>
      <c r="G28" s="7"/>
      <c r="H28" s="7"/>
      <c r="I28" s="7"/>
      <c r="J28" s="7"/>
      <c r="K28" s="7"/>
      <c r="L28" s="3"/>
    </row>
    <row r="29" spans="1:12">
      <c r="A29" s="189"/>
      <c r="B29" s="189"/>
      <c r="C29" s="189"/>
      <c r="D29" s="189"/>
      <c r="E29" s="189"/>
      <c r="F29" s="136"/>
      <c r="G29" s="7"/>
      <c r="H29" s="7"/>
      <c r="I29" s="7"/>
      <c r="J29" s="7"/>
      <c r="K29" s="7"/>
      <c r="L29" s="3"/>
    </row>
    <row r="30" spans="1:12">
      <c r="A30" s="189"/>
      <c r="B30" s="189"/>
      <c r="C30" s="189"/>
      <c r="D30" s="189"/>
      <c r="E30" s="189"/>
      <c r="F30" s="136"/>
      <c r="G30" s="7"/>
      <c r="H30" s="7"/>
      <c r="I30" s="7"/>
      <c r="J30" s="7"/>
      <c r="K30" s="7"/>
      <c r="L30" s="3"/>
    </row>
    <row r="31" spans="1:12">
      <c r="A31" s="189"/>
      <c r="B31" s="189"/>
      <c r="C31" s="189"/>
      <c r="D31" s="189"/>
      <c r="E31" s="189"/>
      <c r="F31" s="136"/>
      <c r="G31" s="7"/>
      <c r="H31" s="7"/>
      <c r="I31" s="7"/>
      <c r="J31" s="7"/>
      <c r="K31" s="7"/>
      <c r="L31" s="3"/>
    </row>
    <row r="32" spans="1:12">
      <c r="A32" s="189"/>
      <c r="B32" s="189"/>
      <c r="C32" s="189"/>
      <c r="D32" s="189"/>
      <c r="E32" s="189"/>
      <c r="F32" s="136"/>
      <c r="G32" s="7"/>
      <c r="H32" s="7"/>
      <c r="I32" s="7"/>
      <c r="J32" s="7"/>
      <c r="K32" s="7"/>
      <c r="L32" s="3"/>
    </row>
    <row r="33" spans="1:19">
      <c r="A33" s="189"/>
      <c r="B33" s="189"/>
      <c r="C33" s="189"/>
      <c r="D33" s="189"/>
      <c r="E33" s="189"/>
      <c r="F33" s="136"/>
      <c r="G33" s="7"/>
      <c r="H33" s="7"/>
      <c r="I33" s="7"/>
      <c r="J33" s="7"/>
      <c r="K33" s="7"/>
      <c r="L33" s="3"/>
    </row>
    <row r="34" spans="1:19">
      <c r="A34" s="189"/>
      <c r="B34" s="189"/>
      <c r="C34" s="189"/>
      <c r="D34" s="189"/>
      <c r="E34" s="189"/>
      <c r="F34" s="136"/>
      <c r="G34" s="7"/>
      <c r="H34" s="7"/>
      <c r="I34" s="7"/>
      <c r="J34" s="7"/>
      <c r="K34" s="7"/>
      <c r="L34" s="3"/>
    </row>
    <row r="35" spans="1:19" ht="13.5" thickBot="1">
      <c r="A35" s="189"/>
      <c r="B35" s="189"/>
      <c r="C35" s="189"/>
      <c r="D35" s="189"/>
      <c r="E35" s="189"/>
      <c r="F35" s="136"/>
      <c r="G35" s="7"/>
      <c r="H35" s="7"/>
      <c r="I35" s="7"/>
      <c r="J35" s="7"/>
      <c r="K35" s="7"/>
      <c r="L35" s="3"/>
    </row>
    <row r="36" spans="1:19" ht="13.5" thickBot="1">
      <c r="A36" s="548" t="s">
        <v>20</v>
      </c>
      <c r="B36" s="612" t="s">
        <v>40</v>
      </c>
      <c r="C36" s="610" t="s">
        <v>76</v>
      </c>
      <c r="D36" s="548" t="s">
        <v>75</v>
      </c>
      <c r="E36" s="549"/>
      <c r="F36" s="527" t="s">
        <v>72</v>
      </c>
      <c r="G36" s="527" t="s">
        <v>73</v>
      </c>
      <c r="H36" s="524" t="s">
        <v>77</v>
      </c>
      <c r="I36" s="525"/>
      <c r="J36" s="525"/>
      <c r="K36" s="526"/>
      <c r="L36" s="3"/>
    </row>
    <row r="37" spans="1:19" ht="36.75" thickBot="1">
      <c r="A37" s="550"/>
      <c r="B37" s="613"/>
      <c r="C37" s="611"/>
      <c r="D37" s="550"/>
      <c r="E37" s="551"/>
      <c r="F37" s="528"/>
      <c r="G37" s="528"/>
      <c r="H37" s="238" t="s">
        <v>74</v>
      </c>
      <c r="I37" s="237">
        <v>2009</v>
      </c>
      <c r="J37" s="200">
        <v>2010</v>
      </c>
      <c r="K37" s="201">
        <v>2011</v>
      </c>
      <c r="L37" s="3"/>
    </row>
    <row r="38" spans="1:19" ht="13.5" thickBot="1">
      <c r="A38" s="295"/>
      <c r="B38" s="295"/>
      <c r="C38" s="286"/>
      <c r="D38" s="295"/>
      <c r="E38" s="295"/>
      <c r="F38" s="295"/>
      <c r="G38" s="295"/>
      <c r="H38" s="286"/>
      <c r="I38" s="285"/>
      <c r="J38" s="285"/>
      <c r="K38" s="285"/>
      <c r="L38" s="3"/>
    </row>
    <row r="39" spans="1:19" s="190" customFormat="1" ht="54" customHeight="1" thickBot="1">
      <c r="A39" s="284" t="s">
        <v>124</v>
      </c>
      <c r="B39" s="546" t="s">
        <v>122</v>
      </c>
      <c r="C39" s="547"/>
      <c r="D39" s="207">
        <v>2006</v>
      </c>
      <c r="E39" s="208">
        <v>2012</v>
      </c>
      <c r="F39" s="236"/>
      <c r="G39" s="217">
        <f>SUM(G40+G44+G47+G51)</f>
        <v>3423700</v>
      </c>
      <c r="H39" s="217">
        <f>SUM(H40+H44+H47+H51)</f>
        <v>311700</v>
      </c>
      <c r="I39" s="214">
        <f>SUM(I40+I44+I47+I51)</f>
        <v>382000</v>
      </c>
      <c r="J39" s="203">
        <f>SUM(J40+J44+J47+J51)</f>
        <v>1090000</v>
      </c>
      <c r="K39" s="204">
        <f>SUM(K40+K44+K47+K51)</f>
        <v>1040000</v>
      </c>
      <c r="L39" s="191">
        <f>SUM(L40+L44+L47)</f>
        <v>600000</v>
      </c>
      <c r="N39" s="615"/>
      <c r="O39" s="615"/>
      <c r="P39" s="614"/>
      <c r="Q39" s="614"/>
      <c r="R39" s="614"/>
      <c r="S39" s="614"/>
    </row>
    <row r="40" spans="1:19" ht="12.75" customHeight="1">
      <c r="A40" s="552" t="s">
        <v>139</v>
      </c>
      <c r="B40" s="553"/>
      <c r="C40" s="509" t="s">
        <v>55</v>
      </c>
      <c r="D40" s="517">
        <v>2009</v>
      </c>
      <c r="E40" s="518">
        <v>2011</v>
      </c>
      <c r="F40" s="212" t="s">
        <v>43</v>
      </c>
      <c r="G40" s="220">
        <f>SUM(H40:L40)</f>
        <v>81000</v>
      </c>
      <c r="H40" s="220">
        <f>SUM(H41:H43)</f>
        <v>0</v>
      </c>
      <c r="I40" s="222">
        <f>SUM(I41:I43)</f>
        <v>1000</v>
      </c>
      <c r="J40" s="196">
        <f>SUM(J41:J43)</f>
        <v>40000</v>
      </c>
      <c r="K40" s="197">
        <f>SUM(K41:K43)</f>
        <v>40000</v>
      </c>
      <c r="L40" s="192">
        <f>SUM(L41:L43)</f>
        <v>0</v>
      </c>
      <c r="N40" s="615"/>
      <c r="O40" s="615"/>
      <c r="P40" s="286"/>
      <c r="Q40" s="285"/>
      <c r="R40" s="285"/>
      <c r="S40" s="285"/>
    </row>
    <row r="41" spans="1:19">
      <c r="A41" s="480"/>
      <c r="B41" s="554"/>
      <c r="C41" s="510"/>
      <c r="D41" s="542"/>
      <c r="E41" s="556"/>
      <c r="F41" s="211" t="s">
        <v>26</v>
      </c>
      <c r="G41" s="219">
        <f t="shared" ref="G41:G50" si="1">SUM(H41:L41)</f>
        <v>81000</v>
      </c>
      <c r="H41" s="219">
        <v>0</v>
      </c>
      <c r="I41" s="216">
        <v>1000</v>
      </c>
      <c r="J41" s="92">
        <v>40000</v>
      </c>
      <c r="K41" s="198">
        <v>40000</v>
      </c>
    </row>
    <row r="42" spans="1:19">
      <c r="A42" s="480"/>
      <c r="B42" s="554"/>
      <c r="C42" s="510"/>
      <c r="D42" s="542"/>
      <c r="E42" s="556"/>
      <c r="F42" s="211" t="s">
        <v>33</v>
      </c>
      <c r="G42" s="219">
        <f t="shared" si="1"/>
        <v>0</v>
      </c>
      <c r="H42" s="219"/>
      <c r="I42" s="216">
        <v>0</v>
      </c>
      <c r="J42" s="92"/>
      <c r="K42" s="198"/>
      <c r="N42" s="3">
        <f>SUM(G40+G44+G47)</f>
        <v>3208700</v>
      </c>
    </row>
    <row r="43" spans="1:19">
      <c r="A43" s="490"/>
      <c r="B43" s="555"/>
      <c r="C43" s="511"/>
      <c r="D43" s="519"/>
      <c r="E43" s="557"/>
      <c r="F43" s="211" t="s">
        <v>38</v>
      </c>
      <c r="G43" s="219">
        <f t="shared" si="1"/>
        <v>0</v>
      </c>
      <c r="H43" s="219"/>
      <c r="I43" s="216">
        <v>0</v>
      </c>
      <c r="J43" s="92"/>
      <c r="K43" s="198">
        <v>0</v>
      </c>
    </row>
    <row r="44" spans="1:19" ht="12.75" customHeight="1">
      <c r="A44" s="552" t="s">
        <v>150</v>
      </c>
      <c r="B44" s="553"/>
      <c r="C44" s="509" t="s">
        <v>55</v>
      </c>
      <c r="D44" s="517">
        <v>2006</v>
      </c>
      <c r="E44" s="518">
        <v>2012</v>
      </c>
      <c r="F44" s="212" t="s">
        <v>43</v>
      </c>
      <c r="G44" s="220">
        <f>SUM(H44:L44)</f>
        <v>3035850</v>
      </c>
      <c r="H44" s="220">
        <f>SUM(H45:H46)</f>
        <v>284850</v>
      </c>
      <c r="I44" s="222">
        <f>SUM(I45:I46)</f>
        <v>151000</v>
      </c>
      <c r="J44" s="196">
        <f>SUM(J45:J46)</f>
        <v>1000000</v>
      </c>
      <c r="K44" s="197">
        <f>SUM(K45:K46)</f>
        <v>1000000</v>
      </c>
      <c r="L44" s="192">
        <f>SUM(L45:L46)</f>
        <v>600000</v>
      </c>
    </row>
    <row r="45" spans="1:19">
      <c r="A45" s="480"/>
      <c r="B45" s="554"/>
      <c r="C45" s="510"/>
      <c r="D45" s="542"/>
      <c r="E45" s="556"/>
      <c r="F45" s="211" t="s">
        <v>26</v>
      </c>
      <c r="G45" s="219">
        <f>SUM(H45:L45)</f>
        <v>2085850</v>
      </c>
      <c r="H45" s="179">
        <v>84850</v>
      </c>
      <c r="I45" s="157">
        <v>151000</v>
      </c>
      <c r="J45" s="96">
        <v>750000</v>
      </c>
      <c r="K45" s="130">
        <v>800000</v>
      </c>
      <c r="L45" s="90">
        <v>300000</v>
      </c>
    </row>
    <row r="46" spans="1:19">
      <c r="A46" s="490"/>
      <c r="B46" s="555"/>
      <c r="C46" s="511"/>
      <c r="D46" s="519"/>
      <c r="E46" s="557"/>
      <c r="F46" s="211" t="s">
        <v>15</v>
      </c>
      <c r="G46" s="219">
        <f>SUM(H46:L46)</f>
        <v>950000</v>
      </c>
      <c r="H46" s="179">
        <v>200000</v>
      </c>
      <c r="I46" s="157">
        <v>0</v>
      </c>
      <c r="J46" s="96">
        <v>250000</v>
      </c>
      <c r="K46" s="130">
        <v>200000</v>
      </c>
      <c r="L46" s="90">
        <v>300000</v>
      </c>
    </row>
    <row r="47" spans="1:19" ht="12.75" customHeight="1">
      <c r="A47" s="552" t="s">
        <v>138</v>
      </c>
      <c r="B47" s="553"/>
      <c r="C47" s="509" t="s">
        <v>55</v>
      </c>
      <c r="D47" s="517">
        <v>2008</v>
      </c>
      <c r="E47" s="518">
        <v>2010</v>
      </c>
      <c r="F47" s="212" t="s">
        <v>43</v>
      </c>
      <c r="G47" s="220">
        <f t="shared" si="1"/>
        <v>91850</v>
      </c>
      <c r="H47" s="297">
        <f>SUM(H48:H50)</f>
        <v>11850</v>
      </c>
      <c r="I47" s="298">
        <f>SUM(I48:I50)</f>
        <v>30000</v>
      </c>
      <c r="J47" s="299">
        <f>SUM(J48:J50)</f>
        <v>50000</v>
      </c>
      <c r="K47" s="300">
        <f>SUM(K48:K50)</f>
        <v>0</v>
      </c>
      <c r="L47" s="192">
        <f>SUM(L48:L50)</f>
        <v>0</v>
      </c>
    </row>
    <row r="48" spans="1:19">
      <c r="A48" s="480"/>
      <c r="B48" s="554"/>
      <c r="C48" s="510"/>
      <c r="D48" s="542"/>
      <c r="E48" s="556"/>
      <c r="F48" s="211" t="s">
        <v>26</v>
      </c>
      <c r="G48" s="219">
        <f t="shared" si="1"/>
        <v>91850</v>
      </c>
      <c r="H48" s="179">
        <v>11850</v>
      </c>
      <c r="I48" s="157">
        <v>30000</v>
      </c>
      <c r="J48" s="96">
        <v>50000</v>
      </c>
      <c r="K48" s="130">
        <v>0</v>
      </c>
      <c r="L48" s="3"/>
    </row>
    <row r="49" spans="1:15">
      <c r="A49" s="480"/>
      <c r="B49" s="554"/>
      <c r="C49" s="510"/>
      <c r="D49" s="542"/>
      <c r="E49" s="556"/>
      <c r="F49" s="211" t="s">
        <v>33</v>
      </c>
      <c r="G49" s="219">
        <f t="shared" si="1"/>
        <v>0</v>
      </c>
      <c r="H49" s="179">
        <v>0</v>
      </c>
      <c r="I49" s="157">
        <v>0</v>
      </c>
      <c r="J49" s="96">
        <v>0</v>
      </c>
      <c r="K49" s="130">
        <v>0</v>
      </c>
      <c r="L49" s="3"/>
    </row>
    <row r="50" spans="1:15">
      <c r="A50" s="480"/>
      <c r="B50" s="554"/>
      <c r="C50" s="510"/>
      <c r="D50" s="542"/>
      <c r="E50" s="556"/>
      <c r="F50" s="287" t="s">
        <v>15</v>
      </c>
      <c r="G50" s="114">
        <f t="shared" si="1"/>
        <v>0</v>
      </c>
      <c r="H50" s="252">
        <v>0</v>
      </c>
      <c r="I50" s="160">
        <v>0</v>
      </c>
      <c r="J50" s="97">
        <v>0</v>
      </c>
      <c r="K50" s="253">
        <v>0</v>
      </c>
      <c r="L50" s="3"/>
    </row>
    <row r="51" spans="1:15">
      <c r="A51" s="505" t="s">
        <v>144</v>
      </c>
      <c r="B51" s="515"/>
      <c r="C51" s="512" t="s">
        <v>55</v>
      </c>
      <c r="D51" s="505">
        <v>2008</v>
      </c>
      <c r="E51" s="503">
        <v>2009</v>
      </c>
      <c r="F51" s="212" t="s">
        <v>43</v>
      </c>
      <c r="G51" s="220">
        <f>SUM(H51:L51)</f>
        <v>215000</v>
      </c>
      <c r="H51" s="297">
        <f>SUM(H52:H54)</f>
        <v>15000</v>
      </c>
      <c r="I51" s="298">
        <f>SUM(I52:I54)</f>
        <v>200000</v>
      </c>
      <c r="J51" s="299">
        <f>SUM(J52:J54)</f>
        <v>0</v>
      </c>
      <c r="K51" s="300">
        <f>SUM(K52:K54)</f>
        <v>0</v>
      </c>
      <c r="L51" s="3"/>
    </row>
    <row r="52" spans="1:15">
      <c r="A52" s="505"/>
      <c r="B52" s="515"/>
      <c r="C52" s="513"/>
      <c r="D52" s="505"/>
      <c r="E52" s="503"/>
      <c r="F52" s="211" t="s">
        <v>26</v>
      </c>
      <c r="G52" s="219">
        <f>SUM(H52:L52)</f>
        <v>25000</v>
      </c>
      <c r="H52" s="179">
        <v>15000</v>
      </c>
      <c r="I52" s="157">
        <v>10000</v>
      </c>
      <c r="J52" s="96">
        <v>0</v>
      </c>
      <c r="K52" s="130">
        <v>0</v>
      </c>
      <c r="L52" s="3"/>
    </row>
    <row r="53" spans="1:15">
      <c r="A53" s="505"/>
      <c r="B53" s="515"/>
      <c r="C53" s="513"/>
      <c r="D53" s="505"/>
      <c r="E53" s="503"/>
      <c r="F53" s="211" t="s">
        <v>33</v>
      </c>
      <c r="G53" s="219">
        <f>SUM(H53:L53)</f>
        <v>0</v>
      </c>
      <c r="H53" s="181"/>
      <c r="I53" s="301"/>
      <c r="J53" s="302">
        <v>0</v>
      </c>
      <c r="K53" s="303">
        <v>0</v>
      </c>
      <c r="L53" s="3"/>
    </row>
    <row r="54" spans="1:15" ht="13.5" thickBot="1">
      <c r="A54" s="506"/>
      <c r="B54" s="516"/>
      <c r="C54" s="514"/>
      <c r="D54" s="506"/>
      <c r="E54" s="504"/>
      <c r="F54" s="213" t="s">
        <v>15</v>
      </c>
      <c r="G54" s="221">
        <f>SUM(H54:L54)</f>
        <v>190000</v>
      </c>
      <c r="H54" s="304"/>
      <c r="I54" s="305">
        <v>190000</v>
      </c>
      <c r="J54" s="93">
        <v>0</v>
      </c>
      <c r="K54" s="143">
        <v>0</v>
      </c>
      <c r="L54" s="3"/>
    </row>
    <row r="55" spans="1:15" ht="13.5" thickBot="1">
      <c r="A55" s="189"/>
      <c r="B55" s="189"/>
      <c r="C55" s="189"/>
      <c r="D55" s="189"/>
      <c r="E55" s="189"/>
      <c r="F55" s="136"/>
      <c r="G55" s="7"/>
      <c r="H55" s="38"/>
      <c r="I55" s="38"/>
      <c r="J55" s="38"/>
      <c r="K55" s="38"/>
      <c r="L55" s="3"/>
    </row>
    <row r="56" spans="1:15" s="190" customFormat="1" ht="45.75" customHeight="1" thickBot="1">
      <c r="A56" s="202" t="s">
        <v>83</v>
      </c>
      <c r="B56" s="507" t="s">
        <v>120</v>
      </c>
      <c r="C56" s="508"/>
      <c r="D56" s="202">
        <v>2006</v>
      </c>
      <c r="E56" s="228">
        <v>2010</v>
      </c>
      <c r="F56" s="229"/>
      <c r="G56" s="231">
        <f t="shared" ref="G56:G63" si="2">SUM(H56:L56)</f>
        <v>1734480</v>
      </c>
      <c r="H56" s="306">
        <f>SUM(H57+H60)</f>
        <v>92480</v>
      </c>
      <c r="I56" s="307">
        <f>SUM(I57+I60)</f>
        <v>37000</v>
      </c>
      <c r="J56" s="308">
        <f>SUM(J57+J60)</f>
        <v>1605000</v>
      </c>
      <c r="K56" s="309">
        <f>SUM(K57+K60)</f>
        <v>0</v>
      </c>
      <c r="L56" s="193"/>
      <c r="O56" s="190" t="s">
        <v>125</v>
      </c>
    </row>
    <row r="57" spans="1:15">
      <c r="A57" s="519" t="s">
        <v>84</v>
      </c>
      <c r="B57" s="520"/>
      <c r="C57" s="522" t="s">
        <v>55</v>
      </c>
      <c r="D57" s="519">
        <v>2006</v>
      </c>
      <c r="E57" s="557">
        <v>2010</v>
      </c>
      <c r="F57" s="230" t="s">
        <v>43</v>
      </c>
      <c r="G57" s="232">
        <f t="shared" si="2"/>
        <v>171336</v>
      </c>
      <c r="H57" s="310">
        <f>SUM(H58:H59)</f>
        <v>41336</v>
      </c>
      <c r="I57" s="311">
        <f>SUM(I58:I59)</f>
        <v>25000</v>
      </c>
      <c r="J57" s="312">
        <f>SUM(J58:J59)</f>
        <v>105000</v>
      </c>
      <c r="K57" s="313">
        <f>SUM(K58:K59)</f>
        <v>0</v>
      </c>
      <c r="L57" s="195"/>
    </row>
    <row r="58" spans="1:15">
      <c r="A58" s="505"/>
      <c r="B58" s="515"/>
      <c r="C58" s="513"/>
      <c r="D58" s="505"/>
      <c r="E58" s="503"/>
      <c r="F58" s="226" t="s">
        <v>26</v>
      </c>
      <c r="G58" s="233">
        <f t="shared" si="2"/>
        <v>82086</v>
      </c>
      <c r="H58" s="314">
        <v>41336</v>
      </c>
      <c r="I58" s="315">
        <v>25000</v>
      </c>
      <c r="J58" s="320">
        <v>15750</v>
      </c>
      <c r="K58" s="316"/>
      <c r="L58" s="9"/>
    </row>
    <row r="59" spans="1:15">
      <c r="A59" s="505"/>
      <c r="B59" s="515"/>
      <c r="C59" s="513"/>
      <c r="D59" s="505"/>
      <c r="E59" s="503"/>
      <c r="F59" s="332" t="s">
        <v>161</v>
      </c>
      <c r="G59" s="233">
        <f t="shared" si="2"/>
        <v>89250</v>
      </c>
      <c r="H59" s="314"/>
      <c r="I59" s="315"/>
      <c r="J59" s="320">
        <v>89250</v>
      </c>
      <c r="K59" s="316"/>
      <c r="L59" s="194"/>
    </row>
    <row r="60" spans="1:15">
      <c r="A60" s="505" t="s">
        <v>155</v>
      </c>
      <c r="B60" s="515"/>
      <c r="C60" s="512" t="s">
        <v>55</v>
      </c>
      <c r="D60" s="505">
        <v>2006</v>
      </c>
      <c r="E60" s="503">
        <v>2010</v>
      </c>
      <c r="F60" s="225" t="s">
        <v>43</v>
      </c>
      <c r="G60" s="234">
        <f t="shared" si="2"/>
        <v>1563144</v>
      </c>
      <c r="H60" s="317">
        <f>SUM(H61:H63)</f>
        <v>51144</v>
      </c>
      <c r="I60" s="318">
        <f>SUM(I61:I63)</f>
        <v>12000</v>
      </c>
      <c r="J60" s="249">
        <f>SUM(J61:J63)</f>
        <v>1500000</v>
      </c>
      <c r="K60" s="319">
        <f>SUM(K61:K63)</f>
        <v>0</v>
      </c>
      <c r="L60" s="195"/>
    </row>
    <row r="61" spans="1:15">
      <c r="A61" s="505"/>
      <c r="B61" s="515"/>
      <c r="C61" s="513"/>
      <c r="D61" s="505"/>
      <c r="E61" s="503"/>
      <c r="F61" s="226" t="s">
        <v>26</v>
      </c>
      <c r="G61" s="233">
        <f t="shared" si="2"/>
        <v>193644</v>
      </c>
      <c r="H61" s="314">
        <v>51144</v>
      </c>
      <c r="I61" s="315">
        <v>12000</v>
      </c>
      <c r="J61" s="320">
        <v>130500</v>
      </c>
      <c r="K61" s="316"/>
      <c r="L61" s="194"/>
    </row>
    <row r="62" spans="1:15">
      <c r="A62" s="517"/>
      <c r="B62" s="521"/>
      <c r="C62" s="523"/>
      <c r="D62" s="517"/>
      <c r="E62" s="518"/>
      <c r="F62" s="211" t="s">
        <v>33</v>
      </c>
      <c r="G62" s="333">
        <f>SUM(H62:K62)</f>
        <v>94500</v>
      </c>
      <c r="H62" s="334"/>
      <c r="I62" s="335"/>
      <c r="J62" s="336">
        <v>94500</v>
      </c>
      <c r="K62" s="337"/>
      <c r="L62" s="194"/>
    </row>
    <row r="63" spans="1:15" ht="13.5" thickBot="1">
      <c r="A63" s="506"/>
      <c r="B63" s="516"/>
      <c r="C63" s="514"/>
      <c r="D63" s="506"/>
      <c r="E63" s="504"/>
      <c r="F63" s="341" t="s">
        <v>161</v>
      </c>
      <c r="G63" s="235">
        <f t="shared" si="2"/>
        <v>1275000</v>
      </c>
      <c r="H63" s="338"/>
      <c r="I63" s="339"/>
      <c r="J63" s="321">
        <v>1275000</v>
      </c>
      <c r="K63" s="340"/>
      <c r="L63" s="194"/>
    </row>
    <row r="64" spans="1:15">
      <c r="A64" s="189"/>
      <c r="B64" s="189"/>
      <c r="C64" s="189"/>
      <c r="D64" s="189"/>
      <c r="E64" s="189"/>
      <c r="F64" s="136"/>
      <c r="G64" s="10"/>
      <c r="H64" s="322"/>
      <c r="I64" s="322"/>
      <c r="J64" s="101"/>
      <c r="K64" s="322"/>
      <c r="L64" s="194"/>
    </row>
    <row r="65" spans="1:12">
      <c r="A65" s="189"/>
      <c r="B65" s="189"/>
      <c r="C65" s="189"/>
      <c r="D65" s="189"/>
      <c r="E65" s="189"/>
      <c r="F65" s="136"/>
      <c r="G65" s="10"/>
      <c r="H65" s="322"/>
      <c r="I65" s="322"/>
      <c r="J65" s="101"/>
      <c r="K65" s="322"/>
      <c r="L65" s="194"/>
    </row>
    <row r="66" spans="1:12">
      <c r="A66" s="189"/>
      <c r="B66" s="189"/>
      <c r="C66" s="189"/>
      <c r="D66" s="189"/>
      <c r="E66" s="189"/>
      <c r="F66" s="136"/>
      <c r="G66" s="10"/>
      <c r="H66" s="322"/>
      <c r="I66" s="322"/>
      <c r="J66" s="101"/>
      <c r="K66" s="322"/>
      <c r="L66" s="194"/>
    </row>
    <row r="67" spans="1:12">
      <c r="A67" s="189"/>
      <c r="B67" s="189"/>
      <c r="C67" s="189"/>
      <c r="D67" s="189"/>
      <c r="E67" s="189"/>
      <c r="F67" s="136"/>
      <c r="G67" s="10"/>
      <c r="H67" s="322"/>
      <c r="I67" s="322"/>
      <c r="J67" s="101"/>
      <c r="K67" s="322"/>
      <c r="L67" s="194"/>
    </row>
    <row r="68" spans="1:12" ht="13.5" thickBot="1">
      <c r="A68" s="189"/>
      <c r="B68" s="189"/>
      <c r="C68" s="189"/>
      <c r="D68" s="189"/>
      <c r="E68" s="189"/>
      <c r="F68" s="136"/>
      <c r="G68" s="10"/>
      <c r="H68" s="322"/>
      <c r="I68" s="322"/>
      <c r="J68" s="101"/>
      <c r="K68" s="322"/>
      <c r="L68" s="194"/>
    </row>
    <row r="69" spans="1:12" ht="13.5" thickBot="1">
      <c r="A69" s="548" t="s">
        <v>20</v>
      </c>
      <c r="B69" s="612" t="s">
        <v>40</v>
      </c>
      <c r="C69" s="610" t="s">
        <v>76</v>
      </c>
      <c r="D69" s="548" t="s">
        <v>75</v>
      </c>
      <c r="E69" s="549"/>
      <c r="F69" s="527" t="s">
        <v>72</v>
      </c>
      <c r="G69" s="527" t="s">
        <v>73</v>
      </c>
      <c r="H69" s="616" t="s">
        <v>77</v>
      </c>
      <c r="I69" s="617"/>
      <c r="J69" s="617"/>
      <c r="K69" s="618"/>
      <c r="L69" s="194"/>
    </row>
    <row r="70" spans="1:12" ht="36.75" thickBot="1">
      <c r="A70" s="550"/>
      <c r="B70" s="613"/>
      <c r="C70" s="611"/>
      <c r="D70" s="550"/>
      <c r="E70" s="551"/>
      <c r="F70" s="528"/>
      <c r="G70" s="528"/>
      <c r="H70" s="323" t="s">
        <v>74</v>
      </c>
      <c r="I70" s="324">
        <v>2009</v>
      </c>
      <c r="J70" s="325">
        <v>2010</v>
      </c>
      <c r="K70" s="326">
        <v>2011</v>
      </c>
      <c r="L70" s="194"/>
    </row>
    <row r="71" spans="1:12" ht="13.5" thickBot="1">
      <c r="A71" s="189"/>
      <c r="B71" s="189"/>
      <c r="C71" s="189"/>
      <c r="D71" s="189"/>
      <c r="E71" s="189"/>
      <c r="F71" s="136"/>
      <c r="G71" s="10"/>
      <c r="H71" s="322"/>
      <c r="I71" s="322"/>
      <c r="J71" s="101"/>
      <c r="K71" s="322"/>
      <c r="L71" s="194"/>
    </row>
    <row r="72" spans="1:12" s="190" customFormat="1" ht="63.75" customHeight="1" thickBot="1">
      <c r="A72" s="202" t="s">
        <v>85</v>
      </c>
      <c r="B72" s="507" t="s">
        <v>86</v>
      </c>
      <c r="C72" s="508"/>
      <c r="D72" s="207">
        <v>2007</v>
      </c>
      <c r="E72" s="208">
        <v>2011</v>
      </c>
      <c r="F72" s="224"/>
      <c r="G72" s="217">
        <f t="shared" ref="G72:L72" si="3">SUM(G73+G76+G80)</f>
        <v>4510700</v>
      </c>
      <c r="H72" s="327">
        <f t="shared" si="3"/>
        <v>85700</v>
      </c>
      <c r="I72" s="328">
        <f t="shared" si="3"/>
        <v>825000</v>
      </c>
      <c r="J72" s="329">
        <f t="shared" si="3"/>
        <v>1700000</v>
      </c>
      <c r="K72" s="330">
        <f t="shared" si="3"/>
        <v>1900000</v>
      </c>
      <c r="L72" s="191">
        <f t="shared" si="3"/>
        <v>0</v>
      </c>
    </row>
    <row r="73" spans="1:12" s="190" customFormat="1" ht="12.75" customHeight="1">
      <c r="A73" s="505" t="s">
        <v>172</v>
      </c>
      <c r="B73" s="515"/>
      <c r="C73" s="512" t="s">
        <v>55</v>
      </c>
      <c r="D73" s="505">
        <v>2008</v>
      </c>
      <c r="E73" s="503">
        <v>2009</v>
      </c>
      <c r="F73" s="225" t="s">
        <v>43</v>
      </c>
      <c r="G73" s="220">
        <f t="shared" ref="G73:G82" si="4">SUM(H73:L73)</f>
        <v>825200</v>
      </c>
      <c r="H73" s="297">
        <f>SUM(H74:H75)</f>
        <v>20200</v>
      </c>
      <c r="I73" s="298">
        <f>SUM(I74:I75)</f>
        <v>805000</v>
      </c>
      <c r="J73" s="299">
        <f>SUM(J74:J75)</f>
        <v>0</v>
      </c>
      <c r="K73" s="300">
        <f>SUM(K74:K75)</f>
        <v>0</v>
      </c>
      <c r="L73" s="191"/>
    </row>
    <row r="74" spans="1:12" s="190" customFormat="1" ht="12.75" customHeight="1">
      <c r="A74" s="505"/>
      <c r="B74" s="515"/>
      <c r="C74" s="513"/>
      <c r="D74" s="505"/>
      <c r="E74" s="503"/>
      <c r="F74" s="226" t="s">
        <v>26</v>
      </c>
      <c r="G74" s="219">
        <f t="shared" si="4"/>
        <v>125200</v>
      </c>
      <c r="H74" s="179">
        <v>20200</v>
      </c>
      <c r="I74" s="157">
        <v>105000</v>
      </c>
      <c r="J74" s="96">
        <v>0</v>
      </c>
      <c r="K74" s="130"/>
      <c r="L74" s="191"/>
    </row>
    <row r="75" spans="1:12" s="190" customFormat="1" ht="12.75" customHeight="1" thickBot="1">
      <c r="A75" s="506"/>
      <c r="B75" s="516"/>
      <c r="C75" s="514"/>
      <c r="D75" s="506"/>
      <c r="E75" s="504"/>
      <c r="F75" s="227" t="s">
        <v>38</v>
      </c>
      <c r="G75" s="221">
        <f t="shared" si="4"/>
        <v>700000</v>
      </c>
      <c r="H75" s="221"/>
      <c r="I75" s="223">
        <v>700000</v>
      </c>
      <c r="J75" s="98">
        <v>0</v>
      </c>
      <c r="K75" s="199"/>
      <c r="L75" s="191"/>
    </row>
    <row r="76" spans="1:12" s="190" customFormat="1" ht="12.75" customHeight="1">
      <c r="A76" s="505" t="s">
        <v>121</v>
      </c>
      <c r="B76" s="515"/>
      <c r="C76" s="512" t="s">
        <v>55</v>
      </c>
      <c r="D76" s="505">
        <v>2009</v>
      </c>
      <c r="E76" s="503">
        <v>2010</v>
      </c>
      <c r="F76" s="225" t="s">
        <v>43</v>
      </c>
      <c r="G76" s="220">
        <f>SUM(H76:L76)</f>
        <v>210000</v>
      </c>
      <c r="H76" s="220">
        <f>SUM(H77:H79)</f>
        <v>0</v>
      </c>
      <c r="I76" s="222">
        <f>SUM(I77:I79)</f>
        <v>10000</v>
      </c>
      <c r="J76" s="196">
        <f>SUM(J77:J79)</f>
        <v>200000</v>
      </c>
      <c r="K76" s="197">
        <f>SUM(K77:K79)</f>
        <v>0</v>
      </c>
      <c r="L76" s="191"/>
    </row>
    <row r="77" spans="1:12" s="190" customFormat="1" ht="12.75" customHeight="1">
      <c r="A77" s="505"/>
      <c r="B77" s="515"/>
      <c r="C77" s="513"/>
      <c r="D77" s="505"/>
      <c r="E77" s="503"/>
      <c r="F77" s="226" t="s">
        <v>26</v>
      </c>
      <c r="G77" s="219">
        <f>SUM(H77:L77)</f>
        <v>60000</v>
      </c>
      <c r="H77" s="219">
        <v>0</v>
      </c>
      <c r="I77" s="216">
        <v>10000</v>
      </c>
      <c r="J77" s="92">
        <v>50000</v>
      </c>
      <c r="K77" s="198">
        <v>0</v>
      </c>
      <c r="L77" s="191"/>
    </row>
    <row r="78" spans="1:12" s="190" customFormat="1" ht="12.75" customHeight="1">
      <c r="A78" s="505"/>
      <c r="B78" s="515"/>
      <c r="C78" s="513"/>
      <c r="D78" s="505"/>
      <c r="E78" s="503"/>
      <c r="F78" s="226" t="s">
        <v>33</v>
      </c>
      <c r="G78" s="219">
        <f>SUM(H78:L78)</f>
        <v>0</v>
      </c>
      <c r="H78" s="219"/>
      <c r="I78" s="216"/>
      <c r="J78" s="92">
        <v>0</v>
      </c>
      <c r="K78" s="198"/>
      <c r="L78" s="191"/>
    </row>
    <row r="79" spans="1:12" s="190" customFormat="1" ht="12.75" customHeight="1" thickBot="1">
      <c r="A79" s="506"/>
      <c r="B79" s="516"/>
      <c r="C79" s="514"/>
      <c r="D79" s="506"/>
      <c r="E79" s="504"/>
      <c r="F79" s="227" t="s">
        <v>38</v>
      </c>
      <c r="G79" s="221">
        <f>SUM(H79:L79)</f>
        <v>150000</v>
      </c>
      <c r="H79" s="221"/>
      <c r="I79" s="223"/>
      <c r="J79" s="98">
        <v>150000</v>
      </c>
      <c r="K79" s="199">
        <v>0</v>
      </c>
      <c r="L79" s="191"/>
    </row>
    <row r="80" spans="1:12">
      <c r="A80" s="505" t="s">
        <v>87</v>
      </c>
      <c r="B80" s="515"/>
      <c r="C80" s="512" t="s">
        <v>55</v>
      </c>
      <c r="D80" s="505">
        <v>2007</v>
      </c>
      <c r="E80" s="503">
        <v>2011</v>
      </c>
      <c r="F80" s="225" t="s">
        <v>43</v>
      </c>
      <c r="G80" s="220">
        <f t="shared" si="4"/>
        <v>3475500</v>
      </c>
      <c r="H80" s="220">
        <f>SUM(H81:H82)</f>
        <v>65500</v>
      </c>
      <c r="I80" s="222">
        <f>SUM(I81:I82)</f>
        <v>10000</v>
      </c>
      <c r="J80" s="196">
        <f>SUM(J81:J82)</f>
        <v>1500000</v>
      </c>
      <c r="K80" s="197">
        <f>SUM(K81:K82)</f>
        <v>1900000</v>
      </c>
      <c r="L80" s="41">
        <f>SUM(L81:L82)</f>
        <v>0</v>
      </c>
    </row>
    <row r="81" spans="1:12">
      <c r="A81" s="505"/>
      <c r="B81" s="515"/>
      <c r="C81" s="513"/>
      <c r="D81" s="505"/>
      <c r="E81" s="503"/>
      <c r="F81" s="226" t="s">
        <v>26</v>
      </c>
      <c r="G81" s="219">
        <f t="shared" si="4"/>
        <v>2475500</v>
      </c>
      <c r="H81" s="219">
        <v>65500</v>
      </c>
      <c r="I81" s="216">
        <v>10000</v>
      </c>
      <c r="J81" s="92">
        <v>900000</v>
      </c>
      <c r="K81" s="198">
        <v>1500000</v>
      </c>
      <c r="L81" s="3">
        <v>0</v>
      </c>
    </row>
    <row r="82" spans="1:12" ht="13.5" thickBot="1">
      <c r="A82" s="506"/>
      <c r="B82" s="516"/>
      <c r="C82" s="514"/>
      <c r="D82" s="506"/>
      <c r="E82" s="504"/>
      <c r="F82" s="227" t="s">
        <v>38</v>
      </c>
      <c r="G82" s="221">
        <f t="shared" si="4"/>
        <v>1000000</v>
      </c>
      <c r="H82" s="221"/>
      <c r="I82" s="223"/>
      <c r="J82" s="98">
        <v>600000</v>
      </c>
      <c r="K82" s="199">
        <v>400000</v>
      </c>
      <c r="L82" s="3">
        <v>0</v>
      </c>
    </row>
    <row r="83" spans="1:12" ht="13.5" thickBot="1">
      <c r="A83" s="189"/>
      <c r="B83" s="189"/>
      <c r="C83" s="189"/>
      <c r="D83" s="189"/>
      <c r="E83" s="189"/>
      <c r="F83" s="136"/>
      <c r="G83" s="7"/>
      <c r="H83" s="7"/>
      <c r="I83" s="7"/>
      <c r="J83" s="7"/>
      <c r="K83" s="7"/>
      <c r="L83" s="3"/>
    </row>
    <row r="84" spans="1:12" s="190" customFormat="1" ht="50.25" customHeight="1" thickBot="1">
      <c r="A84" s="202" t="s">
        <v>88</v>
      </c>
      <c r="B84" s="507" t="s">
        <v>89</v>
      </c>
      <c r="C84" s="546"/>
      <c r="D84" s="207">
        <v>2003</v>
      </c>
      <c r="E84" s="208">
        <v>2015</v>
      </c>
      <c r="F84" s="209"/>
      <c r="G84" s="217">
        <f t="shared" ref="G84:G90" si="5">SUM(H84:L84)</f>
        <v>1916575</v>
      </c>
      <c r="H84" s="217">
        <f>SUM(H85+H88)</f>
        <v>70885</v>
      </c>
      <c r="I84" s="214">
        <f>SUM(I85+I88)</f>
        <v>30000</v>
      </c>
      <c r="J84" s="203">
        <f>SUM(J85+J88)</f>
        <v>251000</v>
      </c>
      <c r="K84" s="204">
        <f>SUM(K85+K88)</f>
        <v>251000</v>
      </c>
      <c r="L84" s="191">
        <f>SUM(L85+L88)</f>
        <v>1313690</v>
      </c>
    </row>
    <row r="85" spans="1:12">
      <c r="A85" s="519" t="s">
        <v>147</v>
      </c>
      <c r="B85" s="520"/>
      <c r="C85" s="522" t="s">
        <v>55</v>
      </c>
      <c r="D85" s="519">
        <v>2003</v>
      </c>
      <c r="E85" s="557">
        <v>2015</v>
      </c>
      <c r="F85" s="210" t="s">
        <v>43</v>
      </c>
      <c r="G85" s="218">
        <f t="shared" si="5"/>
        <v>1356575</v>
      </c>
      <c r="H85" s="218">
        <f>SUM(H86:H87)</f>
        <v>35885</v>
      </c>
      <c r="I85" s="215">
        <f>SUM(I86:I87)</f>
        <v>5000</v>
      </c>
      <c r="J85" s="205">
        <f>SUM(J86:J87)</f>
        <v>1000</v>
      </c>
      <c r="K85" s="206">
        <f>SUM(K86:K87)</f>
        <v>1000</v>
      </c>
      <c r="L85" s="3">
        <f>SUM(L86:L87)</f>
        <v>1313690</v>
      </c>
    </row>
    <row r="86" spans="1:12">
      <c r="A86" s="505"/>
      <c r="B86" s="515"/>
      <c r="C86" s="513"/>
      <c r="D86" s="505"/>
      <c r="E86" s="503"/>
      <c r="F86" s="211" t="s">
        <v>26</v>
      </c>
      <c r="G86" s="219">
        <f t="shared" si="5"/>
        <v>239090</v>
      </c>
      <c r="H86" s="219">
        <v>35885</v>
      </c>
      <c r="I86" s="216">
        <v>5000</v>
      </c>
      <c r="J86" s="92">
        <v>1000</v>
      </c>
      <c r="K86" s="198">
        <v>1000</v>
      </c>
      <c r="L86" s="3">
        <v>196205</v>
      </c>
    </row>
    <row r="87" spans="1:12">
      <c r="A87" s="505"/>
      <c r="B87" s="515"/>
      <c r="C87" s="513"/>
      <c r="D87" s="505"/>
      <c r="E87" s="503"/>
      <c r="F87" s="332" t="s">
        <v>161</v>
      </c>
      <c r="G87" s="219">
        <f t="shared" si="5"/>
        <v>1117485</v>
      </c>
      <c r="H87" s="219"/>
      <c r="I87" s="216"/>
      <c r="J87" s="92">
        <v>0</v>
      </c>
      <c r="K87" s="198">
        <v>0</v>
      </c>
      <c r="L87" s="3">
        <v>1117485</v>
      </c>
    </row>
    <row r="88" spans="1:12">
      <c r="A88" s="505" t="s">
        <v>90</v>
      </c>
      <c r="B88" s="515"/>
      <c r="C88" s="512" t="s">
        <v>55</v>
      </c>
      <c r="D88" s="505">
        <v>2008</v>
      </c>
      <c r="E88" s="503">
        <v>2011</v>
      </c>
      <c r="F88" s="212" t="s">
        <v>43</v>
      </c>
      <c r="G88" s="220">
        <f t="shared" si="5"/>
        <v>560000</v>
      </c>
      <c r="H88" s="220">
        <f>SUM(H89:H90)</f>
        <v>35000</v>
      </c>
      <c r="I88" s="222">
        <f>SUM(I89:I90)</f>
        <v>25000</v>
      </c>
      <c r="J88" s="196">
        <f>SUM(J89:J90)</f>
        <v>250000</v>
      </c>
      <c r="K88" s="197">
        <f>SUM(K89:K90)</f>
        <v>250000</v>
      </c>
      <c r="L88" s="3">
        <f>SUM(L89:L90)</f>
        <v>0</v>
      </c>
    </row>
    <row r="89" spans="1:12">
      <c r="A89" s="505"/>
      <c r="B89" s="515"/>
      <c r="C89" s="513"/>
      <c r="D89" s="505"/>
      <c r="E89" s="503"/>
      <c r="F89" s="211" t="s">
        <v>26</v>
      </c>
      <c r="G89" s="219">
        <f t="shared" si="5"/>
        <v>560000</v>
      </c>
      <c r="H89" s="219">
        <v>35000</v>
      </c>
      <c r="I89" s="216">
        <v>25000</v>
      </c>
      <c r="J89" s="92">
        <v>250000</v>
      </c>
      <c r="K89" s="198">
        <v>250000</v>
      </c>
      <c r="L89" s="3">
        <v>0</v>
      </c>
    </row>
    <row r="90" spans="1:12" ht="13.5" thickBot="1">
      <c r="A90" s="506"/>
      <c r="B90" s="516"/>
      <c r="C90" s="514"/>
      <c r="D90" s="506"/>
      <c r="E90" s="504"/>
      <c r="F90" s="213" t="s">
        <v>15</v>
      </c>
      <c r="G90" s="221">
        <f t="shared" si="5"/>
        <v>0</v>
      </c>
      <c r="H90" s="221">
        <v>0</v>
      </c>
      <c r="I90" s="223">
        <v>0</v>
      </c>
      <c r="J90" s="98">
        <v>0</v>
      </c>
      <c r="K90" s="199">
        <v>0</v>
      </c>
      <c r="L90" s="3">
        <v>0</v>
      </c>
    </row>
    <row r="91" spans="1:12" ht="15">
      <c r="A91" s="4"/>
      <c r="C91" s="182"/>
      <c r="D91" s="136"/>
      <c r="E91" s="136"/>
      <c r="F91" s="136"/>
    </row>
    <row r="92" spans="1:12" ht="15">
      <c r="A92" s="4"/>
      <c r="C92" s="182"/>
      <c r="D92" s="136"/>
      <c r="E92" s="136"/>
      <c r="F92" s="136"/>
      <c r="I92" t="s">
        <v>34</v>
      </c>
    </row>
    <row r="93" spans="1:12" ht="15">
      <c r="A93" s="4"/>
      <c r="C93" s="182"/>
      <c r="D93" s="136"/>
      <c r="E93" s="136"/>
      <c r="F93" s="136"/>
      <c r="I93" t="s">
        <v>35</v>
      </c>
    </row>
    <row r="94" spans="1:12" ht="15">
      <c r="A94" s="4"/>
      <c r="C94" s="182"/>
      <c r="D94" s="136"/>
      <c r="E94" s="136"/>
      <c r="F94" s="136"/>
    </row>
    <row r="95" spans="1:12" ht="15">
      <c r="A95" s="4"/>
      <c r="C95" s="182"/>
      <c r="D95" s="136"/>
      <c r="E95" s="136"/>
      <c r="F95" s="136"/>
      <c r="I95" t="s">
        <v>36</v>
      </c>
    </row>
    <row r="96" spans="1:12" ht="15">
      <c r="A96" s="4"/>
      <c r="C96" s="182"/>
      <c r="D96" s="136"/>
      <c r="E96" s="136"/>
      <c r="F96" s="136"/>
    </row>
    <row r="97" spans="1:6" ht="15">
      <c r="A97" s="4"/>
      <c r="C97" s="182"/>
      <c r="D97" s="136"/>
      <c r="E97" s="136"/>
      <c r="F97" s="136"/>
    </row>
    <row r="98" spans="1:6" ht="15">
      <c r="A98" s="4"/>
      <c r="C98" s="182"/>
      <c r="D98" s="136"/>
      <c r="E98" s="136"/>
      <c r="F98" s="136"/>
    </row>
    <row r="99" spans="1:6" ht="15">
      <c r="A99" s="4"/>
      <c r="C99" s="182"/>
      <c r="D99" s="136"/>
      <c r="E99" s="136"/>
      <c r="F99" s="136"/>
    </row>
    <row r="100" spans="1:6" ht="15">
      <c r="A100" s="4"/>
      <c r="C100" s="182"/>
      <c r="D100" s="136"/>
      <c r="E100" s="136"/>
      <c r="F100" s="136"/>
    </row>
    <row r="101" spans="1:6" ht="15">
      <c r="A101" s="4"/>
      <c r="C101" s="182"/>
      <c r="D101" s="136"/>
      <c r="E101" s="136"/>
      <c r="F101" s="136"/>
    </row>
    <row r="102" spans="1:6" ht="15">
      <c r="A102" s="4"/>
      <c r="C102" s="182"/>
      <c r="D102" s="136"/>
      <c r="E102" s="136"/>
      <c r="F102" s="136"/>
    </row>
    <row r="103" spans="1:6" ht="15">
      <c r="A103" s="4"/>
      <c r="C103" s="182"/>
      <c r="D103" s="136"/>
      <c r="E103" s="136"/>
      <c r="F103" s="136"/>
    </row>
    <row r="104" spans="1:6" ht="15">
      <c r="A104" s="4"/>
      <c r="C104" s="182"/>
      <c r="D104" s="136"/>
      <c r="E104" s="136"/>
      <c r="F104" s="136"/>
    </row>
    <row r="105" spans="1:6" ht="15">
      <c r="A105" s="4"/>
      <c r="C105" s="182"/>
      <c r="D105" s="136"/>
      <c r="E105" s="136"/>
      <c r="F105" s="136"/>
    </row>
    <row r="106" spans="1:6" ht="15">
      <c r="A106" s="4"/>
      <c r="C106" s="182"/>
      <c r="D106" s="136"/>
      <c r="E106" s="136"/>
      <c r="F106" s="136"/>
    </row>
    <row r="107" spans="1:6" ht="15">
      <c r="A107" s="4"/>
      <c r="C107" s="182"/>
      <c r="D107" s="136"/>
      <c r="E107" s="136"/>
      <c r="F107" s="136"/>
    </row>
    <row r="108" spans="1:6" ht="15">
      <c r="A108" s="4"/>
      <c r="C108" s="182"/>
      <c r="D108" s="136"/>
      <c r="E108" s="136"/>
      <c r="F108" s="136"/>
    </row>
    <row r="109" spans="1:6" ht="15">
      <c r="A109" s="4"/>
      <c r="C109" s="182"/>
      <c r="D109" s="136"/>
      <c r="E109" s="136"/>
      <c r="F109" s="136"/>
    </row>
    <row r="110" spans="1:6" ht="15">
      <c r="A110" s="4"/>
      <c r="C110" s="182"/>
      <c r="D110" s="136"/>
      <c r="E110" s="136"/>
      <c r="F110" s="136"/>
    </row>
    <row r="111" spans="1:6" ht="15">
      <c r="A111" s="4"/>
      <c r="C111" s="182"/>
      <c r="D111" s="136"/>
      <c r="E111" s="136"/>
      <c r="F111" s="136"/>
    </row>
    <row r="112" spans="1:6" ht="15">
      <c r="A112" s="4"/>
      <c r="C112" s="182"/>
      <c r="D112" s="136"/>
      <c r="E112" s="136"/>
      <c r="F112" s="136"/>
    </row>
    <row r="113" spans="1:6" ht="15">
      <c r="A113" s="4"/>
      <c r="C113" s="182"/>
      <c r="D113" s="136"/>
      <c r="E113" s="136"/>
      <c r="F113" s="136"/>
    </row>
    <row r="114" spans="1:6" ht="15">
      <c r="A114" s="4"/>
      <c r="C114" s="182"/>
      <c r="D114" s="136"/>
      <c r="E114" s="136"/>
      <c r="F114" s="136"/>
    </row>
    <row r="115" spans="1:6" ht="15">
      <c r="A115" s="4"/>
      <c r="C115" s="182"/>
      <c r="D115" s="136"/>
      <c r="E115" s="136"/>
      <c r="F115" s="136"/>
    </row>
    <row r="116" spans="1:6" ht="15">
      <c r="A116" s="4"/>
      <c r="C116" s="182"/>
      <c r="D116" s="136"/>
      <c r="E116" s="136"/>
      <c r="F116" s="136"/>
    </row>
    <row r="117" spans="1:6" ht="15">
      <c r="A117" s="4"/>
      <c r="C117" s="182"/>
      <c r="D117" s="136"/>
      <c r="E117" s="136"/>
      <c r="F117" s="136"/>
    </row>
    <row r="118" spans="1:6" ht="15">
      <c r="A118" s="4"/>
      <c r="C118" s="182"/>
      <c r="D118" s="136"/>
      <c r="E118" s="136"/>
      <c r="F118" s="136"/>
    </row>
    <row r="119" spans="1:6" ht="15">
      <c r="A119" s="4"/>
      <c r="C119" s="182"/>
      <c r="D119" s="136"/>
      <c r="E119" s="136"/>
      <c r="F119" s="136"/>
    </row>
    <row r="120" spans="1:6" ht="15">
      <c r="A120" s="4"/>
      <c r="C120" s="182"/>
      <c r="D120" s="136"/>
      <c r="E120" s="136"/>
      <c r="F120" s="136"/>
    </row>
    <row r="121" spans="1:6" ht="15">
      <c r="A121" s="4"/>
      <c r="C121" s="182"/>
      <c r="D121" s="136"/>
      <c r="E121" s="136"/>
      <c r="F121" s="136"/>
    </row>
    <row r="122" spans="1:6" ht="15">
      <c r="A122" s="4"/>
      <c r="C122" s="182"/>
      <c r="D122" s="136"/>
      <c r="E122" s="136"/>
      <c r="F122" s="136"/>
    </row>
    <row r="123" spans="1:6" ht="15">
      <c r="A123" s="4"/>
      <c r="C123" s="182"/>
      <c r="D123" s="136"/>
      <c r="E123" s="136"/>
      <c r="F123" s="136"/>
    </row>
    <row r="124" spans="1:6" ht="15">
      <c r="A124" s="4"/>
      <c r="C124" s="182"/>
      <c r="D124" s="136"/>
      <c r="E124" s="136"/>
      <c r="F124" s="136"/>
    </row>
    <row r="125" spans="1:6" ht="15">
      <c r="A125" s="4"/>
      <c r="C125" s="182"/>
      <c r="D125" s="136"/>
      <c r="E125" s="136"/>
      <c r="F125" s="136"/>
    </row>
    <row r="126" spans="1:6" ht="15">
      <c r="A126" s="4"/>
      <c r="C126" s="182"/>
      <c r="D126" s="136"/>
      <c r="E126" s="136"/>
      <c r="F126" s="136"/>
    </row>
    <row r="127" spans="1:6" ht="15">
      <c r="A127" s="4"/>
      <c r="C127" s="182"/>
      <c r="D127" s="136"/>
      <c r="E127" s="136"/>
      <c r="F127" s="136"/>
    </row>
    <row r="128" spans="1:6" ht="15">
      <c r="A128" s="4"/>
      <c r="C128" s="182"/>
      <c r="D128" s="136"/>
      <c r="E128" s="136"/>
      <c r="F128" s="136"/>
    </row>
    <row r="129" spans="1:6" ht="15">
      <c r="A129" s="4"/>
      <c r="C129" s="182"/>
      <c r="D129" s="136"/>
      <c r="E129" s="136"/>
      <c r="F129" s="136"/>
    </row>
    <row r="130" spans="1:6" ht="15">
      <c r="A130" s="4"/>
      <c r="C130" s="182"/>
      <c r="D130" s="136"/>
      <c r="E130" s="136"/>
      <c r="F130" s="136"/>
    </row>
    <row r="131" spans="1:6" ht="15">
      <c r="A131" s="4"/>
      <c r="C131" s="182"/>
      <c r="D131" s="136"/>
      <c r="E131" s="136"/>
      <c r="F131" s="136"/>
    </row>
    <row r="132" spans="1:6" ht="15">
      <c r="A132" s="4"/>
      <c r="C132" s="182"/>
      <c r="D132" s="136"/>
      <c r="E132" s="136"/>
      <c r="F132" s="136"/>
    </row>
    <row r="133" spans="1:6" ht="15">
      <c r="A133" s="4"/>
      <c r="C133" s="182"/>
      <c r="D133" s="136"/>
      <c r="E133" s="136"/>
      <c r="F133" s="136"/>
    </row>
    <row r="134" spans="1:6" ht="15">
      <c r="A134" s="4"/>
      <c r="C134" s="182"/>
      <c r="D134" s="136"/>
      <c r="E134" s="136"/>
      <c r="F134" s="136"/>
    </row>
    <row r="135" spans="1:6" ht="15">
      <c r="A135" s="4"/>
      <c r="C135" s="182"/>
      <c r="D135" s="136"/>
      <c r="E135" s="136"/>
      <c r="F135" s="136"/>
    </row>
    <row r="136" spans="1:6" ht="15">
      <c r="A136" s="4"/>
      <c r="C136" s="182"/>
      <c r="D136" s="136"/>
      <c r="E136" s="136"/>
      <c r="F136" s="136"/>
    </row>
    <row r="137" spans="1:6" ht="15">
      <c r="A137" s="4"/>
      <c r="C137" s="182"/>
      <c r="D137" s="136"/>
      <c r="E137" s="136"/>
      <c r="F137" s="136"/>
    </row>
    <row r="138" spans="1:6" ht="15">
      <c r="A138" s="4"/>
      <c r="C138" s="182"/>
      <c r="D138" s="136"/>
      <c r="E138" s="136"/>
      <c r="F138" s="136"/>
    </row>
    <row r="139" spans="1:6" ht="15">
      <c r="A139" s="4"/>
      <c r="C139" s="182"/>
      <c r="D139" s="136"/>
      <c r="E139" s="136"/>
      <c r="F139" s="136"/>
    </row>
    <row r="140" spans="1:6" ht="15">
      <c r="A140" s="4"/>
      <c r="C140" s="182"/>
      <c r="D140" s="136"/>
      <c r="E140" s="136"/>
      <c r="F140" s="136"/>
    </row>
    <row r="141" spans="1:6" ht="15">
      <c r="A141" s="4"/>
      <c r="C141" s="182"/>
      <c r="D141" s="136"/>
      <c r="E141" s="136"/>
      <c r="F141" s="136"/>
    </row>
    <row r="142" spans="1:6" ht="15">
      <c r="A142" s="4"/>
      <c r="C142" s="182"/>
      <c r="D142" s="136"/>
      <c r="E142" s="136"/>
      <c r="F142" s="136"/>
    </row>
    <row r="143" spans="1:6" ht="15">
      <c r="A143" s="4"/>
      <c r="C143" s="182"/>
      <c r="D143" s="136"/>
      <c r="E143" s="136"/>
      <c r="F143" s="136"/>
    </row>
    <row r="144" spans="1:6" ht="15">
      <c r="A144" s="4"/>
      <c r="C144" s="182"/>
      <c r="D144" s="136"/>
      <c r="E144" s="136"/>
      <c r="F144" s="136"/>
    </row>
    <row r="145" spans="1:13" ht="15">
      <c r="A145" s="4"/>
      <c r="C145" s="182"/>
      <c r="D145" s="136"/>
      <c r="E145" s="136"/>
      <c r="F145" s="136"/>
    </row>
    <row r="146" spans="1:13" ht="15.75" thickBot="1">
      <c r="A146" s="4"/>
      <c r="C146" s="182"/>
      <c r="D146" s="136"/>
      <c r="E146" s="136"/>
      <c r="F146" s="136"/>
    </row>
    <row r="147" spans="1:13" ht="13.5" customHeight="1" thickBot="1">
      <c r="A147" s="103"/>
      <c r="B147" s="35"/>
      <c r="C147" s="598" t="s">
        <v>41</v>
      </c>
      <c r="D147" s="107" t="s">
        <v>17</v>
      </c>
      <c r="E147" s="35"/>
      <c r="F147" s="30" t="s">
        <v>18</v>
      </c>
      <c r="G147" s="53" t="s">
        <v>19</v>
      </c>
      <c r="H147" s="51"/>
      <c r="I147" s="54" t="s">
        <v>77</v>
      </c>
      <c r="J147" s="17"/>
      <c r="K147" s="55"/>
    </row>
    <row r="148" spans="1:13">
      <c r="A148" s="67" t="s">
        <v>20</v>
      </c>
      <c r="B148" s="106" t="s">
        <v>40</v>
      </c>
      <c r="C148" s="599"/>
      <c r="D148" s="56" t="s">
        <v>21</v>
      </c>
      <c r="E148" s="57" t="s">
        <v>22</v>
      </c>
      <c r="F148" s="48" t="s">
        <v>23</v>
      </c>
      <c r="G148" s="48" t="s">
        <v>24</v>
      </c>
      <c r="H148" s="46" t="s">
        <v>2</v>
      </c>
      <c r="I148" s="58"/>
      <c r="J148" s="49"/>
      <c r="K148" s="49"/>
    </row>
    <row r="149" spans="1:13">
      <c r="A149" s="52"/>
      <c r="B149" s="50"/>
      <c r="C149" s="599"/>
      <c r="D149" s="59"/>
      <c r="E149" s="57"/>
      <c r="F149" s="60"/>
      <c r="G149" s="61"/>
      <c r="H149" s="29" t="s">
        <v>25</v>
      </c>
      <c r="I149" s="37">
        <v>2007</v>
      </c>
      <c r="J149" s="62">
        <v>2008</v>
      </c>
      <c r="K149" s="62">
        <v>2009</v>
      </c>
    </row>
    <row r="150" spans="1:13" ht="18" customHeight="1" thickBot="1">
      <c r="A150" s="104"/>
      <c r="B150" s="50"/>
      <c r="C150" s="600"/>
      <c r="D150" s="59"/>
      <c r="E150" s="57"/>
      <c r="F150" s="60"/>
      <c r="G150" s="61"/>
      <c r="H150" s="29" t="s">
        <v>45</v>
      </c>
      <c r="I150" s="37"/>
      <c r="J150" s="62"/>
      <c r="K150" s="62"/>
    </row>
    <row r="151" spans="1:13" ht="12.75" customHeight="1">
      <c r="A151" s="605" t="s">
        <v>53</v>
      </c>
      <c r="B151" s="605" t="s">
        <v>54</v>
      </c>
      <c r="C151" s="539" t="s">
        <v>55</v>
      </c>
      <c r="D151" s="564">
        <v>2003</v>
      </c>
      <c r="E151" s="564">
        <v>2009</v>
      </c>
      <c r="F151" s="567"/>
      <c r="G151" s="543">
        <f>SUM(G156+G160+G164+G155)</f>
        <v>9189570</v>
      </c>
      <c r="H151" s="543">
        <f>SUM(H156+H160+H164+H155)</f>
        <v>5094570</v>
      </c>
      <c r="I151" s="543">
        <f>SUM(I156+I160+I164+I155)</f>
        <v>558000</v>
      </c>
      <c r="J151" s="543">
        <f>SUM(J156+J160+J164+J155)</f>
        <v>2537000</v>
      </c>
      <c r="K151" s="543">
        <f>SUM(K156+K160+K164+K155)</f>
        <v>1000000</v>
      </c>
    </row>
    <row r="152" spans="1:13">
      <c r="A152" s="606"/>
      <c r="B152" s="606"/>
      <c r="C152" s="540"/>
      <c r="D152" s="565"/>
      <c r="E152" s="565"/>
      <c r="F152" s="568"/>
      <c r="G152" s="544"/>
      <c r="H152" s="544"/>
      <c r="I152" s="544"/>
      <c r="J152" s="544"/>
      <c r="K152" s="544"/>
      <c r="L152" s="3"/>
      <c r="M152" s="70"/>
    </row>
    <row r="153" spans="1:13">
      <c r="A153" s="606"/>
      <c r="B153" s="606"/>
      <c r="C153" s="540"/>
      <c r="D153" s="565"/>
      <c r="E153" s="565"/>
      <c r="F153" s="568"/>
      <c r="G153" s="544"/>
      <c r="H153" s="544"/>
      <c r="I153" s="544"/>
      <c r="J153" s="544"/>
      <c r="K153" s="544"/>
      <c r="L153" s="3"/>
      <c r="M153" s="70"/>
    </row>
    <row r="154" spans="1:13" ht="24" customHeight="1" thickBot="1">
      <c r="A154" s="607"/>
      <c r="B154" s="607"/>
      <c r="C154" s="541"/>
      <c r="D154" s="566"/>
      <c r="E154" s="566"/>
      <c r="F154" s="569"/>
      <c r="G154" s="545"/>
      <c r="H154" s="545"/>
      <c r="I154" s="545"/>
      <c r="J154" s="545"/>
      <c r="K154" s="545"/>
      <c r="L154" s="3"/>
      <c r="M154" s="70"/>
    </row>
    <row r="155" spans="1:13" ht="31.5" customHeight="1">
      <c r="A155" s="608" t="s">
        <v>59</v>
      </c>
      <c r="B155" s="609"/>
      <c r="C155" s="183" t="s">
        <v>55</v>
      </c>
      <c r="D155" s="137">
        <v>2003</v>
      </c>
      <c r="E155" s="138">
        <v>2006</v>
      </c>
      <c r="F155" s="139" t="s">
        <v>43</v>
      </c>
      <c r="G155" s="140">
        <f t="shared" ref="G155:G167" si="6">SUM(H155:K155)</f>
        <v>5081833</v>
      </c>
      <c r="H155" s="141">
        <v>5081833</v>
      </c>
      <c r="I155" s="142">
        <v>0</v>
      </c>
      <c r="J155" s="141">
        <v>0</v>
      </c>
      <c r="K155" s="140">
        <v>0</v>
      </c>
      <c r="L155" s="3"/>
      <c r="M155" s="70"/>
    </row>
    <row r="156" spans="1:13" ht="12.75" customHeight="1">
      <c r="A156" s="558" t="s">
        <v>56</v>
      </c>
      <c r="B156" s="559"/>
      <c r="C156" s="6" t="s">
        <v>42</v>
      </c>
      <c r="D156" s="14">
        <v>2007</v>
      </c>
      <c r="E156" s="14">
        <v>2007</v>
      </c>
      <c r="F156" s="71" t="s">
        <v>43</v>
      </c>
      <c r="G156" s="72">
        <f t="shared" si="6"/>
        <v>425000</v>
      </c>
      <c r="H156" s="73">
        <f>SUM(H157:H159)</f>
        <v>0</v>
      </c>
      <c r="I156" s="133">
        <f>SUM(I157:I159)</f>
        <v>425000</v>
      </c>
      <c r="J156" s="73">
        <f>SUM(J157:J159)</f>
        <v>0</v>
      </c>
      <c r="K156" s="134">
        <f>SUM(K157:K159)</f>
        <v>0</v>
      </c>
    </row>
    <row r="157" spans="1:13">
      <c r="A157" s="560"/>
      <c r="B157" s="561"/>
      <c r="C157" s="6" t="s">
        <v>44</v>
      </c>
      <c r="D157" s="63"/>
      <c r="E157" s="63"/>
      <c r="F157" s="74" t="s">
        <v>26</v>
      </c>
      <c r="G157" s="15">
        <f t="shared" si="6"/>
        <v>38000</v>
      </c>
      <c r="H157" s="20">
        <v>0</v>
      </c>
      <c r="I157" s="7">
        <v>38000</v>
      </c>
      <c r="J157" s="20">
        <v>0</v>
      </c>
      <c r="K157" s="19">
        <v>0</v>
      </c>
      <c r="L157" s="3"/>
      <c r="M157" s="75"/>
    </row>
    <row r="158" spans="1:13">
      <c r="A158" s="560"/>
      <c r="B158" s="561"/>
      <c r="C158" s="6"/>
      <c r="D158" s="64"/>
      <c r="E158" s="14"/>
      <c r="F158" s="74" t="s">
        <v>33</v>
      </c>
      <c r="G158" s="15">
        <f t="shared" si="6"/>
        <v>387000</v>
      </c>
      <c r="H158" s="27">
        <v>0</v>
      </c>
      <c r="I158" s="7">
        <v>387000</v>
      </c>
      <c r="J158" s="20"/>
      <c r="K158" s="19">
        <v>0</v>
      </c>
      <c r="L158" s="3"/>
      <c r="M158" s="75"/>
    </row>
    <row r="159" spans="1:13">
      <c r="A159" s="562"/>
      <c r="B159" s="563"/>
      <c r="C159" s="76"/>
      <c r="D159" s="77"/>
      <c r="E159" s="77"/>
      <c r="F159" s="78" t="s">
        <v>15</v>
      </c>
      <c r="G159" s="79">
        <f t="shared" si="6"/>
        <v>0</v>
      </c>
      <c r="H159" s="80">
        <v>0</v>
      </c>
      <c r="I159" s="81">
        <v>0</v>
      </c>
      <c r="J159" s="82"/>
      <c r="K159" s="83">
        <v>0</v>
      </c>
      <c r="L159" s="3"/>
      <c r="M159" s="75"/>
    </row>
    <row r="160" spans="1:13" ht="12.75" customHeight="1">
      <c r="A160" s="558" t="s">
        <v>57</v>
      </c>
      <c r="B160" s="559"/>
      <c r="C160" s="6" t="s">
        <v>42</v>
      </c>
      <c r="D160" s="63">
        <v>2007</v>
      </c>
      <c r="E160" s="63">
        <v>2007</v>
      </c>
      <c r="F160" s="71" t="s">
        <v>43</v>
      </c>
      <c r="G160" s="72">
        <f t="shared" si="6"/>
        <v>133000</v>
      </c>
      <c r="H160" s="73">
        <v>0</v>
      </c>
      <c r="I160" s="84">
        <f>SUM(I161:I163)</f>
        <v>133000</v>
      </c>
      <c r="J160" s="85">
        <f>SUM(J161:J163)</f>
        <v>0</v>
      </c>
      <c r="K160" s="86">
        <f>SUM(K161:K163)</f>
        <v>0</v>
      </c>
    </row>
    <row r="161" spans="1:11">
      <c r="A161" s="560"/>
      <c r="B161" s="561"/>
      <c r="C161" s="6" t="s">
        <v>44</v>
      </c>
      <c r="D161" s="14"/>
      <c r="E161" s="14"/>
      <c r="F161" s="74" t="s">
        <v>26</v>
      </c>
      <c r="G161" s="27">
        <f t="shared" si="6"/>
        <v>13300</v>
      </c>
      <c r="H161" s="27"/>
      <c r="I161" s="7">
        <v>13300</v>
      </c>
      <c r="J161" s="20"/>
      <c r="K161" s="19">
        <v>0</v>
      </c>
    </row>
    <row r="162" spans="1:11">
      <c r="A162" s="560"/>
      <c r="B162" s="561"/>
      <c r="C162" s="26"/>
      <c r="D162" s="14"/>
      <c r="E162" s="14"/>
      <c r="F162" s="74" t="s">
        <v>33</v>
      </c>
      <c r="G162" s="27">
        <f t="shared" si="6"/>
        <v>119700</v>
      </c>
      <c r="H162" s="27"/>
      <c r="I162" s="7">
        <v>119700</v>
      </c>
      <c r="J162" s="20"/>
      <c r="K162" s="19">
        <v>0</v>
      </c>
    </row>
    <row r="163" spans="1:11">
      <c r="A163" s="562"/>
      <c r="B163" s="563"/>
      <c r="C163" s="76"/>
      <c r="D163" s="77"/>
      <c r="E163" s="77"/>
      <c r="F163" s="78" t="s">
        <v>38</v>
      </c>
      <c r="G163" s="80">
        <f t="shared" si="6"/>
        <v>0</v>
      </c>
      <c r="H163" s="80"/>
      <c r="I163" s="87"/>
      <c r="J163" s="65"/>
      <c r="K163" s="66">
        <v>0</v>
      </c>
    </row>
    <row r="164" spans="1:11" ht="12.75" customHeight="1">
      <c r="A164" s="558" t="s">
        <v>58</v>
      </c>
      <c r="B164" s="559"/>
      <c r="C164" s="6" t="s">
        <v>42</v>
      </c>
      <c r="D164" s="63">
        <v>2005</v>
      </c>
      <c r="E164" s="63">
        <v>2009</v>
      </c>
      <c r="F164" s="71" t="s">
        <v>43</v>
      </c>
      <c r="G164" s="72">
        <f t="shared" si="6"/>
        <v>3549737</v>
      </c>
      <c r="H164" s="73">
        <f>SUM(H165:H167)</f>
        <v>12737</v>
      </c>
      <c r="I164" s="84">
        <f>SUM(I165:I167)</f>
        <v>0</v>
      </c>
      <c r="J164" s="85">
        <f>SUM(J165:J167)</f>
        <v>2537000</v>
      </c>
      <c r="K164" s="86">
        <f>SUM(K165:K167)</f>
        <v>1000000</v>
      </c>
    </row>
    <row r="165" spans="1:11">
      <c r="A165" s="560"/>
      <c r="B165" s="561"/>
      <c r="C165" s="6" t="s">
        <v>44</v>
      </c>
      <c r="D165" s="14"/>
      <c r="E165" s="14"/>
      <c r="F165" s="74" t="s">
        <v>26</v>
      </c>
      <c r="G165" s="27">
        <f t="shared" si="6"/>
        <v>49737</v>
      </c>
      <c r="H165" s="27">
        <v>12737</v>
      </c>
      <c r="I165" s="7"/>
      <c r="J165" s="20">
        <v>37000</v>
      </c>
      <c r="K165" s="19"/>
    </row>
    <row r="166" spans="1:11">
      <c r="A166" s="560"/>
      <c r="B166" s="561"/>
      <c r="C166" s="26"/>
      <c r="D166" s="14"/>
      <c r="E166" s="14"/>
      <c r="F166" s="74" t="s">
        <v>33</v>
      </c>
      <c r="G166" s="27">
        <f t="shared" si="6"/>
        <v>482500</v>
      </c>
      <c r="H166" s="27"/>
      <c r="I166" s="7"/>
      <c r="J166" s="20">
        <v>482500</v>
      </c>
      <c r="K166" s="19"/>
    </row>
    <row r="167" spans="1:11" ht="13.5" thickBot="1">
      <c r="A167" s="603"/>
      <c r="B167" s="604"/>
      <c r="C167" s="36"/>
      <c r="D167" s="18"/>
      <c r="E167" s="18"/>
      <c r="F167" s="89" t="s">
        <v>38</v>
      </c>
      <c r="G167" s="88">
        <f t="shared" si="6"/>
        <v>3017500</v>
      </c>
      <c r="H167" s="88"/>
      <c r="I167" s="22"/>
      <c r="J167" s="69">
        <v>2017500</v>
      </c>
      <c r="K167" s="47">
        <v>1000000</v>
      </c>
    </row>
    <row r="168" spans="1:11">
      <c r="A168" s="135"/>
      <c r="B168" s="135"/>
      <c r="C168" s="26"/>
      <c r="D168" s="26"/>
      <c r="E168" s="26"/>
      <c r="F168" s="108"/>
      <c r="G168" s="28"/>
      <c r="H168" s="28"/>
      <c r="I168" s="7"/>
      <c r="J168" s="7"/>
      <c r="K168" s="7"/>
    </row>
    <row r="169" spans="1:11">
      <c r="A169" s="135"/>
      <c r="B169" s="135"/>
      <c r="C169" s="26"/>
      <c r="D169" s="26"/>
      <c r="E169" s="26"/>
      <c r="F169" s="108"/>
      <c r="G169" s="28"/>
      <c r="H169" s="28"/>
      <c r="I169" s="7"/>
      <c r="J169" s="7"/>
      <c r="K169" s="7"/>
    </row>
    <row r="170" spans="1:11">
      <c r="A170" s="135"/>
      <c r="B170" s="135"/>
      <c r="C170" s="26"/>
      <c r="D170" s="26"/>
      <c r="E170" s="26"/>
      <c r="F170" s="108"/>
      <c r="G170" s="28"/>
      <c r="H170" s="28"/>
      <c r="I170" s="7"/>
      <c r="J170" s="7"/>
      <c r="K170" s="7"/>
    </row>
    <row r="171" spans="1:11">
      <c r="A171" s="135"/>
      <c r="B171" s="135"/>
      <c r="C171" s="26"/>
      <c r="D171" s="26"/>
      <c r="E171" s="26"/>
      <c r="F171" s="108"/>
      <c r="G171" s="28"/>
      <c r="H171" s="28"/>
      <c r="I171" s="7"/>
      <c r="J171" s="7"/>
      <c r="K171" s="7"/>
    </row>
    <row r="172" spans="1:11" ht="13.5" thickBot="1">
      <c r="A172" s="135"/>
      <c r="B172" s="135"/>
      <c r="C172" s="26"/>
      <c r="D172" s="26"/>
      <c r="E172" s="26"/>
      <c r="F172" s="108"/>
      <c r="G172" s="28"/>
      <c r="H172" s="28"/>
      <c r="I172" s="7"/>
      <c r="J172" s="7"/>
      <c r="K172" s="7"/>
    </row>
    <row r="173" spans="1:11" s="2" customFormat="1" ht="12.75" customHeight="1">
      <c r="A173" s="601" t="s">
        <v>60</v>
      </c>
      <c r="B173" s="588" t="s">
        <v>54</v>
      </c>
      <c r="C173" s="539" t="s">
        <v>55</v>
      </c>
      <c r="D173" s="537">
        <v>2005</v>
      </c>
      <c r="E173" s="537">
        <v>2007</v>
      </c>
      <c r="F173" s="537"/>
      <c r="G173" s="535">
        <f>SUM(G175+G179+G181)</f>
        <v>2338647</v>
      </c>
      <c r="H173" s="535">
        <f>SUM(H175+H179+H181)</f>
        <v>108647</v>
      </c>
      <c r="I173" s="535">
        <f>SUM(I175+I179+I181)</f>
        <v>2230000</v>
      </c>
      <c r="J173" s="535">
        <f>SUM(J175+J179+J181)</f>
        <v>0</v>
      </c>
      <c r="K173" s="535">
        <f>SUM(K175+K179+K181)</f>
        <v>0</v>
      </c>
    </row>
    <row r="174" spans="1:11" s="2" customFormat="1" ht="46.5" customHeight="1" thickBot="1">
      <c r="A174" s="602"/>
      <c r="B174" s="589"/>
      <c r="C174" s="541"/>
      <c r="D174" s="538"/>
      <c r="E174" s="538"/>
      <c r="F174" s="538"/>
      <c r="G174" s="536"/>
      <c r="H174" s="536"/>
      <c r="I174" s="536"/>
      <c r="J174" s="536"/>
      <c r="K174" s="536"/>
    </row>
    <row r="175" spans="1:11" ht="12.75" customHeight="1">
      <c r="A175" s="592" t="s">
        <v>61</v>
      </c>
      <c r="B175" s="593"/>
      <c r="C175" s="184" t="s">
        <v>42</v>
      </c>
      <c r="D175" s="24">
        <v>2005</v>
      </c>
      <c r="E175" s="109">
        <v>2007</v>
      </c>
      <c r="F175" s="24" t="s">
        <v>43</v>
      </c>
      <c r="G175" s="110">
        <f>SUM(H175:I175)</f>
        <v>921647</v>
      </c>
      <c r="H175" s="110">
        <f>SUM(H176:H178)</f>
        <v>31647</v>
      </c>
      <c r="I175" s="110">
        <f>SUM(I176:I178)</f>
        <v>890000</v>
      </c>
      <c r="J175" s="110">
        <f>SUM(J176:J178)</f>
        <v>0</v>
      </c>
      <c r="K175" s="110">
        <f>SUM(K176:K178)</f>
        <v>0</v>
      </c>
    </row>
    <row r="176" spans="1:11">
      <c r="A176" s="582"/>
      <c r="B176" s="583"/>
      <c r="C176" s="33" t="s">
        <v>44</v>
      </c>
      <c r="D176" s="13"/>
      <c r="E176" s="4"/>
      <c r="F176" s="13" t="s">
        <v>26</v>
      </c>
      <c r="G176" s="20">
        <f>SUM(H176:I176)</f>
        <v>41647</v>
      </c>
      <c r="H176" s="20">
        <v>31647</v>
      </c>
      <c r="I176" s="7">
        <v>10000</v>
      </c>
      <c r="J176" s="20"/>
      <c r="K176" s="12">
        <v>0</v>
      </c>
    </row>
    <row r="177" spans="1:11">
      <c r="A177" s="582"/>
      <c r="B177" s="583"/>
      <c r="C177" s="33"/>
      <c r="D177" s="13"/>
      <c r="E177" s="4"/>
      <c r="F177" s="74" t="s">
        <v>33</v>
      </c>
      <c r="G177" s="20">
        <f>SUM(H177:I177)</f>
        <v>801000</v>
      </c>
      <c r="H177" s="13"/>
      <c r="I177" s="4">
        <v>801000</v>
      </c>
      <c r="J177" s="20"/>
      <c r="K177" s="12"/>
    </row>
    <row r="178" spans="1:11">
      <c r="A178" s="590"/>
      <c r="B178" s="591"/>
      <c r="C178" s="185"/>
      <c r="D178" s="105"/>
      <c r="E178" s="111"/>
      <c r="F178" s="78" t="s">
        <v>38</v>
      </c>
      <c r="G178" s="65">
        <f>SUM(H178:I178)</f>
        <v>79000</v>
      </c>
      <c r="H178" s="105"/>
      <c r="I178" s="111">
        <v>79000</v>
      </c>
      <c r="J178" s="65"/>
      <c r="K178" s="44">
        <v>0</v>
      </c>
    </row>
    <row r="179" spans="1:11" ht="12.75" customHeight="1">
      <c r="A179" s="580" t="s">
        <v>62</v>
      </c>
      <c r="B179" s="581"/>
      <c r="C179" s="186" t="s">
        <v>42</v>
      </c>
      <c r="D179" s="112">
        <v>2007</v>
      </c>
      <c r="E179" s="113">
        <v>2007</v>
      </c>
      <c r="F179" s="112" t="s">
        <v>43</v>
      </c>
      <c r="G179" s="114">
        <f>SUM(H179:K179)</f>
        <v>50000</v>
      </c>
      <c r="H179" s="112"/>
      <c r="I179" s="113">
        <f>SUM(I180)</f>
        <v>50000</v>
      </c>
      <c r="J179" s="114"/>
      <c r="K179" s="115"/>
    </row>
    <row r="180" spans="1:11" ht="24" customHeight="1">
      <c r="A180" s="590"/>
      <c r="B180" s="591"/>
      <c r="C180" s="187" t="s">
        <v>44</v>
      </c>
      <c r="D180" s="116"/>
      <c r="E180" s="117"/>
      <c r="F180" s="116" t="s">
        <v>26</v>
      </c>
      <c r="G180" s="118">
        <f>SUM(H180:K180)</f>
        <v>50000</v>
      </c>
      <c r="H180" s="116">
        <v>0</v>
      </c>
      <c r="I180" s="117">
        <v>50000</v>
      </c>
      <c r="J180" s="118"/>
      <c r="K180" s="119"/>
    </row>
    <row r="181" spans="1:11" ht="12.75" customHeight="1">
      <c r="A181" s="580" t="s">
        <v>63</v>
      </c>
      <c r="B181" s="581"/>
      <c r="C181" s="33" t="s">
        <v>42</v>
      </c>
      <c r="D181" s="13">
        <v>2006</v>
      </c>
      <c r="E181" s="4">
        <v>2007</v>
      </c>
      <c r="F181" s="13" t="s">
        <v>43</v>
      </c>
      <c r="G181" s="20">
        <f>SUM(H181:I181)</f>
        <v>1367000</v>
      </c>
      <c r="H181" s="13">
        <f>SUM(H182:H184)</f>
        <v>77000</v>
      </c>
      <c r="I181" s="13">
        <f>SUM(I182:I184)</f>
        <v>1290000</v>
      </c>
      <c r="J181" s="13">
        <f>SUM(J182:J183)</f>
        <v>0</v>
      </c>
      <c r="K181" s="13">
        <f>SUM(K182:K183)</f>
        <v>0</v>
      </c>
    </row>
    <row r="182" spans="1:11">
      <c r="A182" s="582"/>
      <c r="B182" s="583"/>
      <c r="C182" s="33" t="s">
        <v>44</v>
      </c>
      <c r="D182" s="13"/>
      <c r="E182" s="4"/>
      <c r="F182" s="13" t="s">
        <v>26</v>
      </c>
      <c r="G182" s="20">
        <f>SUM(H182:I182)</f>
        <v>25000</v>
      </c>
      <c r="H182" s="13">
        <v>15000</v>
      </c>
      <c r="I182" s="7">
        <v>10000</v>
      </c>
      <c r="J182" s="13">
        <v>0</v>
      </c>
      <c r="K182" s="12">
        <v>0</v>
      </c>
    </row>
    <row r="183" spans="1:11">
      <c r="A183" s="582"/>
      <c r="B183" s="583"/>
      <c r="C183" s="33"/>
      <c r="D183" s="13"/>
      <c r="E183" s="4"/>
      <c r="F183" s="74" t="s">
        <v>33</v>
      </c>
      <c r="G183" s="20">
        <f>SUM(H183:I183)</f>
        <v>1161000</v>
      </c>
      <c r="H183" s="13">
        <v>0</v>
      </c>
      <c r="I183" s="7">
        <v>1161000</v>
      </c>
      <c r="J183" s="13">
        <v>0</v>
      </c>
      <c r="K183" s="12">
        <v>0</v>
      </c>
    </row>
    <row r="184" spans="1:11" ht="13.5" customHeight="1" thickBot="1">
      <c r="A184" s="584"/>
      <c r="B184" s="585"/>
      <c r="C184" s="40"/>
      <c r="D184" s="21"/>
      <c r="E184" s="68"/>
      <c r="F184" s="89" t="s">
        <v>38</v>
      </c>
      <c r="G184" s="69">
        <f>SUM(H184:I184)</f>
        <v>181000</v>
      </c>
      <c r="H184" s="21">
        <v>62000</v>
      </c>
      <c r="I184" s="68">
        <v>119000</v>
      </c>
      <c r="J184" s="21">
        <v>0</v>
      </c>
      <c r="K184" s="25">
        <v>0</v>
      </c>
    </row>
    <row r="185" spans="1:11" ht="13.5" thickBot="1">
      <c r="A185" s="120"/>
      <c r="B185" s="4"/>
      <c r="C185" s="6"/>
      <c r="D185" s="4"/>
      <c r="E185" s="4"/>
      <c r="F185" s="108"/>
      <c r="G185" s="7"/>
      <c r="H185" s="4"/>
      <c r="I185" s="4"/>
      <c r="J185" s="4"/>
      <c r="K185" s="4"/>
    </row>
    <row r="186" spans="1:11" s="2" customFormat="1" ht="12.75" customHeight="1">
      <c r="A186" s="588" t="s">
        <v>69</v>
      </c>
      <c r="B186" s="588" t="s">
        <v>16</v>
      </c>
      <c r="C186" s="586" t="s">
        <v>70</v>
      </c>
      <c r="D186" s="537">
        <v>2005</v>
      </c>
      <c r="E186" s="537">
        <v>2009</v>
      </c>
      <c r="F186" s="537"/>
      <c r="G186" s="535">
        <f>SUM(G188+G191+G194+G197+G200+G203)</f>
        <v>2224850</v>
      </c>
      <c r="H186" s="535">
        <f>SUM(H188+H191+H194+H197+H200+H203)</f>
        <v>109850</v>
      </c>
      <c r="I186" s="535">
        <f>SUM(I188+I191+I194+I197+I200+I203)</f>
        <v>59000</v>
      </c>
      <c r="J186" s="535">
        <f>SUM(J188+J191+J194+J197+J200+J203)</f>
        <v>464000</v>
      </c>
      <c r="K186" s="535">
        <f>SUM(K188+K191+K194+K197+K200+K203)</f>
        <v>1592000</v>
      </c>
    </row>
    <row r="187" spans="1:11" s="2" customFormat="1" ht="31.5" customHeight="1" thickBot="1">
      <c r="A187" s="589"/>
      <c r="B187" s="589"/>
      <c r="C187" s="587"/>
      <c r="D187" s="538"/>
      <c r="E187" s="538"/>
      <c r="F187" s="538"/>
      <c r="G187" s="536"/>
      <c r="H187" s="536"/>
      <c r="I187" s="536"/>
      <c r="J187" s="536"/>
      <c r="K187" s="536"/>
    </row>
    <row r="188" spans="1:11" ht="12.75" customHeight="1">
      <c r="A188" s="576" t="s">
        <v>64</v>
      </c>
      <c r="B188" s="577"/>
      <c r="C188" s="184" t="s">
        <v>42</v>
      </c>
      <c r="D188" s="24">
        <v>2005</v>
      </c>
      <c r="E188" s="24">
        <v>2009</v>
      </c>
      <c r="F188" s="109" t="s">
        <v>43</v>
      </c>
      <c r="G188" s="110">
        <f>SUM(H188:K188)</f>
        <v>549350</v>
      </c>
      <c r="H188" s="110">
        <f>SUM(H189:H190)</f>
        <v>50350</v>
      </c>
      <c r="I188" s="110">
        <f>SUM(I189:I190)</f>
        <v>5000</v>
      </c>
      <c r="J188" s="110">
        <f>SUM(J189:J190)</f>
        <v>245000</v>
      </c>
      <c r="K188" s="45">
        <f>SUM(K189:K190)</f>
        <v>249000</v>
      </c>
    </row>
    <row r="189" spans="1:11">
      <c r="A189" s="572"/>
      <c r="B189" s="573"/>
      <c r="C189" s="33" t="s">
        <v>44</v>
      </c>
      <c r="D189" s="13"/>
      <c r="E189" s="13"/>
      <c r="F189" s="4" t="s">
        <v>26</v>
      </c>
      <c r="G189" s="20">
        <f>SUM(H189:K189)</f>
        <v>125200</v>
      </c>
      <c r="H189" s="20">
        <v>50350</v>
      </c>
      <c r="I189" s="13">
        <v>5000</v>
      </c>
      <c r="J189" s="20">
        <v>32500</v>
      </c>
      <c r="K189" s="19">
        <v>37350</v>
      </c>
    </row>
    <row r="190" spans="1:11" ht="13.5" thickBot="1">
      <c r="A190" s="574"/>
      <c r="B190" s="575"/>
      <c r="C190" s="40"/>
      <c r="D190" s="21"/>
      <c r="E190" s="21"/>
      <c r="F190" s="68" t="s">
        <v>52</v>
      </c>
      <c r="G190" s="69">
        <f>SUM(H190:K190)</f>
        <v>424150</v>
      </c>
      <c r="H190" s="21">
        <v>0</v>
      </c>
      <c r="I190" s="21"/>
      <c r="J190" s="69">
        <v>212500</v>
      </c>
      <c r="K190" s="47">
        <v>211650</v>
      </c>
    </row>
    <row r="191" spans="1:11" ht="12.75" customHeight="1">
      <c r="A191" s="576" t="s">
        <v>65</v>
      </c>
      <c r="B191" s="577"/>
      <c r="C191" s="184" t="s">
        <v>42</v>
      </c>
      <c r="D191" s="109">
        <v>2006</v>
      </c>
      <c r="E191" s="24">
        <v>2009</v>
      </c>
      <c r="F191" s="109" t="s">
        <v>43</v>
      </c>
      <c r="G191" s="110">
        <f>SUM(H191:K191)</f>
        <v>393000</v>
      </c>
      <c r="H191" s="31">
        <f>SUM(H192:H193)</f>
        <v>18000</v>
      </c>
      <c r="I191" s="110">
        <f>SUM(I192:I193)</f>
        <v>1000</v>
      </c>
      <c r="J191" s="31">
        <f>SUM(J192:J193)</f>
        <v>0</v>
      </c>
      <c r="K191" s="110">
        <f>SUM(K192:K193)</f>
        <v>374000</v>
      </c>
    </row>
    <row r="192" spans="1:11">
      <c r="A192" s="572"/>
      <c r="B192" s="573"/>
      <c r="C192" s="33" t="s">
        <v>44</v>
      </c>
      <c r="D192" s="4"/>
      <c r="E192" s="13"/>
      <c r="F192" s="4" t="s">
        <v>26</v>
      </c>
      <c r="G192" s="20">
        <v>53000</v>
      </c>
      <c r="H192" s="7">
        <v>18000</v>
      </c>
      <c r="I192" s="20">
        <v>1000</v>
      </c>
      <c r="J192" s="7">
        <v>0</v>
      </c>
      <c r="K192" s="20">
        <v>34000</v>
      </c>
    </row>
    <row r="193" spans="1:11">
      <c r="A193" s="578"/>
      <c r="B193" s="579"/>
      <c r="C193" s="185"/>
      <c r="D193" s="111"/>
      <c r="E193" s="105"/>
      <c r="F193" s="111" t="s">
        <v>52</v>
      </c>
      <c r="G193" s="65">
        <f t="shared" ref="G193:G205" si="7">SUM(H193:K193)</f>
        <v>340000</v>
      </c>
      <c r="H193" s="111"/>
      <c r="I193" s="105"/>
      <c r="J193" s="111">
        <v>0</v>
      </c>
      <c r="K193" s="65">
        <v>340000</v>
      </c>
    </row>
    <row r="194" spans="1:11" ht="12.75" customHeight="1">
      <c r="A194" s="570" t="s">
        <v>66</v>
      </c>
      <c r="B194" s="571"/>
      <c r="C194" s="186" t="s">
        <v>42</v>
      </c>
      <c r="D194" s="113">
        <v>2006</v>
      </c>
      <c r="E194" s="112">
        <v>2009</v>
      </c>
      <c r="F194" s="113" t="s">
        <v>43</v>
      </c>
      <c r="G194" s="114">
        <f t="shared" si="7"/>
        <v>390000</v>
      </c>
      <c r="H194" s="121">
        <f>SUM(H195:H196)</f>
        <v>15000</v>
      </c>
      <c r="I194" s="114">
        <f>SUM(I195:I196)</f>
        <v>1000</v>
      </c>
      <c r="J194" s="121">
        <f>SUM(J195:J196)</f>
        <v>0</v>
      </c>
      <c r="K194" s="114">
        <f>SUM(K195:K196)</f>
        <v>374000</v>
      </c>
    </row>
    <row r="195" spans="1:11">
      <c r="A195" s="572"/>
      <c r="B195" s="573"/>
      <c r="C195" s="33" t="s">
        <v>44</v>
      </c>
      <c r="D195" s="4"/>
      <c r="E195" s="13"/>
      <c r="F195" s="4" t="s">
        <v>26</v>
      </c>
      <c r="G195" s="20">
        <f t="shared" si="7"/>
        <v>50000</v>
      </c>
      <c r="H195" s="4">
        <v>15000</v>
      </c>
      <c r="I195" s="20">
        <v>1000</v>
      </c>
      <c r="J195" s="4">
        <v>0</v>
      </c>
      <c r="K195" s="20">
        <v>34000</v>
      </c>
    </row>
    <row r="196" spans="1:11">
      <c r="A196" s="578"/>
      <c r="B196" s="579"/>
      <c r="C196" s="185"/>
      <c r="D196" s="111"/>
      <c r="E196" s="105"/>
      <c r="F196" s="111" t="s">
        <v>52</v>
      </c>
      <c r="G196" s="65">
        <f t="shared" si="7"/>
        <v>340000</v>
      </c>
      <c r="H196" s="111"/>
      <c r="I196" s="105"/>
      <c r="J196" s="111">
        <v>0</v>
      </c>
      <c r="K196" s="65">
        <v>340000</v>
      </c>
    </row>
    <row r="197" spans="1:11" ht="12.75" customHeight="1">
      <c r="A197" s="570" t="s">
        <v>67</v>
      </c>
      <c r="B197" s="571"/>
      <c r="C197" s="33" t="s">
        <v>42</v>
      </c>
      <c r="D197" s="4">
        <v>2006</v>
      </c>
      <c r="E197" s="13">
        <v>2009</v>
      </c>
      <c r="F197" s="4" t="s">
        <v>43</v>
      </c>
      <c r="G197" s="20">
        <f t="shared" si="7"/>
        <v>383500</v>
      </c>
      <c r="H197" s="7">
        <f>SUM(H198:H199)</f>
        <v>8500</v>
      </c>
      <c r="I197" s="20">
        <f>SUM(I198:I199)</f>
        <v>1000</v>
      </c>
      <c r="J197" s="7">
        <f>SUM(J198:J199)</f>
        <v>0</v>
      </c>
      <c r="K197" s="20">
        <f>SUM(K198:K199)</f>
        <v>374000</v>
      </c>
    </row>
    <row r="198" spans="1:11">
      <c r="A198" s="572"/>
      <c r="B198" s="573"/>
      <c r="C198" s="33" t="s">
        <v>44</v>
      </c>
      <c r="D198" s="4"/>
      <c r="E198" s="13"/>
      <c r="F198" s="4" t="s">
        <v>26</v>
      </c>
      <c r="G198" s="20">
        <f t="shared" si="7"/>
        <v>43500</v>
      </c>
      <c r="H198" s="4">
        <v>8500</v>
      </c>
      <c r="I198" s="20">
        <v>1000</v>
      </c>
      <c r="J198" s="4">
        <v>0</v>
      </c>
      <c r="K198" s="20">
        <v>34000</v>
      </c>
    </row>
    <row r="199" spans="1:11" ht="13.5" thickBot="1">
      <c r="A199" s="574"/>
      <c r="B199" s="575"/>
      <c r="C199" s="40"/>
      <c r="D199" s="68"/>
      <c r="E199" s="21"/>
      <c r="F199" s="68" t="s">
        <v>52</v>
      </c>
      <c r="G199" s="69">
        <f t="shared" si="7"/>
        <v>340000</v>
      </c>
      <c r="H199" s="68"/>
      <c r="I199" s="21"/>
      <c r="J199" s="68">
        <v>0</v>
      </c>
      <c r="K199" s="69">
        <v>340000</v>
      </c>
    </row>
    <row r="200" spans="1:11" ht="12.75" customHeight="1">
      <c r="A200" s="576" t="s">
        <v>68</v>
      </c>
      <c r="B200" s="577"/>
      <c r="C200" s="184" t="s">
        <v>42</v>
      </c>
      <c r="D200" s="109">
        <v>2005</v>
      </c>
      <c r="E200" s="24">
        <v>2009</v>
      </c>
      <c r="F200" s="109" t="s">
        <v>43</v>
      </c>
      <c r="G200" s="110">
        <f t="shared" si="7"/>
        <v>459000</v>
      </c>
      <c r="H200" s="31">
        <f>SUM(H201:H202)</f>
        <v>18000</v>
      </c>
      <c r="I200" s="110">
        <f>SUM(I201:I202)</f>
        <v>1000</v>
      </c>
      <c r="J200" s="31">
        <f>SUM(J201:J202)</f>
        <v>219000</v>
      </c>
      <c r="K200" s="110">
        <f>SUM(K201:K202)</f>
        <v>221000</v>
      </c>
    </row>
    <row r="201" spans="1:11">
      <c r="A201" s="572"/>
      <c r="B201" s="573"/>
      <c r="C201" s="33" t="s">
        <v>44</v>
      </c>
      <c r="D201" s="4"/>
      <c r="E201" s="13"/>
      <c r="F201" s="4" t="s">
        <v>26</v>
      </c>
      <c r="G201" s="20">
        <f t="shared" si="7"/>
        <v>84150</v>
      </c>
      <c r="H201" s="7">
        <v>18000</v>
      </c>
      <c r="I201" s="13">
        <v>1000</v>
      </c>
      <c r="J201" s="7">
        <v>32000</v>
      </c>
      <c r="K201" s="20">
        <v>33150</v>
      </c>
    </row>
    <row r="202" spans="1:11" ht="24.75" customHeight="1">
      <c r="A202" s="578"/>
      <c r="B202" s="579"/>
      <c r="C202" s="185"/>
      <c r="D202" s="111"/>
      <c r="E202" s="105"/>
      <c r="F202" s="111" t="s">
        <v>52</v>
      </c>
      <c r="G202" s="65">
        <f t="shared" si="7"/>
        <v>374850</v>
      </c>
      <c r="H202" s="111">
        <v>0</v>
      </c>
      <c r="I202" s="105"/>
      <c r="J202" s="87">
        <v>187000</v>
      </c>
      <c r="K202" s="65">
        <v>187850</v>
      </c>
    </row>
    <row r="203" spans="1:11" ht="12.75" customHeight="1">
      <c r="A203" s="570" t="s">
        <v>71</v>
      </c>
      <c r="B203" s="571"/>
      <c r="C203" s="33" t="s">
        <v>42</v>
      </c>
      <c r="D203" s="4">
        <v>2007</v>
      </c>
      <c r="E203" s="13">
        <v>2007</v>
      </c>
      <c r="F203" s="4" t="s">
        <v>43</v>
      </c>
      <c r="G203" s="13">
        <f t="shared" si="7"/>
        <v>50000</v>
      </c>
      <c r="H203" s="4">
        <f>SUM(H204:H205)</f>
        <v>0</v>
      </c>
      <c r="I203" s="13">
        <f>SUM(I204:I205)</f>
        <v>50000</v>
      </c>
      <c r="J203" s="4">
        <f>SUM(J204:J205)</f>
        <v>0</v>
      </c>
      <c r="K203" s="13">
        <f>SUM(K204:K205)</f>
        <v>0</v>
      </c>
    </row>
    <row r="204" spans="1:11">
      <c r="A204" s="572"/>
      <c r="B204" s="573"/>
      <c r="C204" s="33" t="s">
        <v>44</v>
      </c>
      <c r="D204" s="4"/>
      <c r="E204" s="13"/>
      <c r="F204" s="4" t="s">
        <v>26</v>
      </c>
      <c r="G204" s="13">
        <f t="shared" si="7"/>
        <v>10000</v>
      </c>
      <c r="H204" s="4">
        <v>0</v>
      </c>
      <c r="I204" s="13">
        <v>10000</v>
      </c>
      <c r="J204" s="4"/>
      <c r="K204" s="13"/>
    </row>
    <row r="205" spans="1:11" ht="13.5" thickBot="1">
      <c r="A205" s="574"/>
      <c r="B205" s="575"/>
      <c r="C205" s="40"/>
      <c r="D205" s="68"/>
      <c r="E205" s="21"/>
      <c r="F205" s="68" t="s">
        <v>15</v>
      </c>
      <c r="G205" s="21">
        <f t="shared" si="7"/>
        <v>40000</v>
      </c>
      <c r="H205" s="68">
        <v>0</v>
      </c>
      <c r="I205" s="21">
        <v>40000</v>
      </c>
      <c r="J205" s="68"/>
      <c r="K205" s="21"/>
    </row>
    <row r="222" spans="8:8">
      <c r="H222" s="34" t="s">
        <v>34</v>
      </c>
    </row>
    <row r="223" spans="8:8">
      <c r="H223" s="34" t="s">
        <v>35</v>
      </c>
    </row>
    <row r="224" spans="8:8">
      <c r="H224" s="34"/>
    </row>
    <row r="225" spans="8:8">
      <c r="H225" s="34"/>
    </row>
    <row r="226" spans="8:8">
      <c r="H226" s="1" t="s">
        <v>36</v>
      </c>
    </row>
  </sheetData>
  <mergeCells count="135">
    <mergeCell ref="P39:S39"/>
    <mergeCell ref="N39:N40"/>
    <mergeCell ref="H36:K36"/>
    <mergeCell ref="H69:K69"/>
    <mergeCell ref="A36:A37"/>
    <mergeCell ref="B36:B37"/>
    <mergeCell ref="A69:A70"/>
    <mergeCell ref="B69:B70"/>
    <mergeCell ref="C69:C70"/>
    <mergeCell ref="O39:O40"/>
    <mergeCell ref="F69:F70"/>
    <mergeCell ref="G69:G70"/>
    <mergeCell ref="J151:J154"/>
    <mergeCell ref="K151:K154"/>
    <mergeCell ref="G151:G154"/>
    <mergeCell ref="H151:H154"/>
    <mergeCell ref="E44:E46"/>
    <mergeCell ref="D47:D50"/>
    <mergeCell ref="E47:E50"/>
    <mergeCell ref="A85:B87"/>
    <mergeCell ref="A88:B90"/>
    <mergeCell ref="C85:C87"/>
    <mergeCell ref="C88:C90"/>
    <mergeCell ref="D85:D87"/>
    <mergeCell ref="E85:E87"/>
    <mergeCell ref="D88:D90"/>
    <mergeCell ref="E88:E90"/>
    <mergeCell ref="B84:C84"/>
    <mergeCell ref="C1:F1"/>
    <mergeCell ref="C2:F2"/>
    <mergeCell ref="C3:F3"/>
    <mergeCell ref="C147:C150"/>
    <mergeCell ref="A173:A174"/>
    <mergeCell ref="B173:B174"/>
    <mergeCell ref="A164:B167"/>
    <mergeCell ref="A151:A154"/>
    <mergeCell ref="B151:B154"/>
    <mergeCell ref="D8:E9"/>
    <mergeCell ref="A155:B155"/>
    <mergeCell ref="D173:D174"/>
    <mergeCell ref="D151:D154"/>
    <mergeCell ref="C8:C9"/>
    <mergeCell ref="D36:E37"/>
    <mergeCell ref="F36:F37"/>
    <mergeCell ref="C36:C37"/>
    <mergeCell ref="A160:B163"/>
    <mergeCell ref="B8:B9"/>
    <mergeCell ref="A8:A9"/>
    <mergeCell ref="A40:B43"/>
    <mergeCell ref="A20:B24"/>
    <mergeCell ref="C20:C24"/>
    <mergeCell ref="D20:D24"/>
    <mergeCell ref="A203:B205"/>
    <mergeCell ref="A191:B193"/>
    <mergeCell ref="A194:B196"/>
    <mergeCell ref="A197:B199"/>
    <mergeCell ref="A188:B190"/>
    <mergeCell ref="K173:K174"/>
    <mergeCell ref="J173:J174"/>
    <mergeCell ref="A181:B184"/>
    <mergeCell ref="I173:I174"/>
    <mergeCell ref="C173:C174"/>
    <mergeCell ref="A200:B202"/>
    <mergeCell ref="C186:C187"/>
    <mergeCell ref="A186:A187"/>
    <mergeCell ref="B186:B187"/>
    <mergeCell ref="A179:B180"/>
    <mergeCell ref="A175:B178"/>
    <mergeCell ref="G173:G174"/>
    <mergeCell ref="H173:H174"/>
    <mergeCell ref="J186:J187"/>
    <mergeCell ref="K186:K187"/>
    <mergeCell ref="D186:D187"/>
    <mergeCell ref="E186:E187"/>
    <mergeCell ref="F186:F187"/>
    <mergeCell ref="G186:G187"/>
    <mergeCell ref="H186:H187"/>
    <mergeCell ref="I186:I187"/>
    <mergeCell ref="E173:E174"/>
    <mergeCell ref="F173:F174"/>
    <mergeCell ref="C151:C154"/>
    <mergeCell ref="D40:D43"/>
    <mergeCell ref="D44:D46"/>
    <mergeCell ref="I151:I154"/>
    <mergeCell ref="G36:G37"/>
    <mergeCell ref="B39:C39"/>
    <mergeCell ref="C40:C43"/>
    <mergeCell ref="C73:C75"/>
    <mergeCell ref="D69:E70"/>
    <mergeCell ref="D73:D75"/>
    <mergeCell ref="E73:E75"/>
    <mergeCell ref="A44:B46"/>
    <mergeCell ref="A47:B50"/>
    <mergeCell ref="E40:E43"/>
    <mergeCell ref="E51:E54"/>
    <mergeCell ref="D57:D59"/>
    <mergeCell ref="E57:E59"/>
    <mergeCell ref="A156:B159"/>
    <mergeCell ref="E151:E154"/>
    <mergeCell ref="F151:F154"/>
    <mergeCell ref="H8:K8"/>
    <mergeCell ref="G8:G9"/>
    <mergeCell ref="F8:F9"/>
    <mergeCell ref="A12:B15"/>
    <mergeCell ref="C12:C15"/>
    <mergeCell ref="D12:D15"/>
    <mergeCell ref="E12:E15"/>
    <mergeCell ref="B11:C11"/>
    <mergeCell ref="A16:B19"/>
    <mergeCell ref="C16:C19"/>
    <mergeCell ref="D16:D19"/>
    <mergeCell ref="E16:E19"/>
    <mergeCell ref="E20:E24"/>
    <mergeCell ref="D80:D82"/>
    <mergeCell ref="E80:E82"/>
    <mergeCell ref="B72:C72"/>
    <mergeCell ref="C44:C46"/>
    <mergeCell ref="C47:C50"/>
    <mergeCell ref="C51:C54"/>
    <mergeCell ref="D51:D54"/>
    <mergeCell ref="A76:B79"/>
    <mergeCell ref="A80:B82"/>
    <mergeCell ref="C80:C82"/>
    <mergeCell ref="B56:C56"/>
    <mergeCell ref="D60:D63"/>
    <mergeCell ref="E60:E63"/>
    <mergeCell ref="A57:B59"/>
    <mergeCell ref="A60:B63"/>
    <mergeCell ref="C57:C59"/>
    <mergeCell ref="C60:C63"/>
    <mergeCell ref="C76:C79"/>
    <mergeCell ref="D76:D79"/>
    <mergeCell ref="E76:E79"/>
    <mergeCell ref="A51:B54"/>
    <mergeCell ref="A73:B75"/>
  </mergeCells>
  <phoneticPr fontId="9" type="noConversion"/>
  <pageMargins left="0.78740157480314965" right="0.19685039370078741" top="0.59055118110236227" bottom="0.59055118110236227" header="0.51181102362204722" footer="0.51181102362204722"/>
  <pageSetup paperSize="9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inwestycje</vt:lpstr>
      <vt:lpstr>program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Klasyfikacja rozdziaĹa budĹĽetowa\5.html Klasyfikacja rozdziaĹ‚Ăłw</dc:title>
  <dc:creator>Iwona Dudziak</dc:creator>
  <cp:lastModifiedBy>idudziak</cp:lastModifiedBy>
  <cp:lastPrinted>2009-06-03T06:48:38Z</cp:lastPrinted>
  <dcterms:created xsi:type="dcterms:W3CDTF">2002-10-31T12:40:59Z</dcterms:created>
  <dcterms:modified xsi:type="dcterms:W3CDTF">2009-06-03T06:48:42Z</dcterms:modified>
</cp:coreProperties>
</file>