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5685" tabRatio="931" activeTab="1"/>
  </bookViews>
  <sheets>
    <sheet name="inwestycje (2)" sheetId="1" r:id="rId1"/>
    <sheet name="program" sheetId="2" r:id="rId2"/>
  </sheets>
  <definedNames>
    <definedName name="_1._zest_uchwał_">#REF!</definedName>
    <definedName name="_10._inwestycje" localSheetId="0">'inwestycje (2)'!#REF!</definedName>
    <definedName name="_10._inwestycje">#REF!</definedName>
    <definedName name="_2._plan_doch_">#REF!</definedName>
    <definedName name="_3._plan_wydatków">#REF!</definedName>
    <definedName name="_4._zmiany_planu">#REF!</definedName>
    <definedName name="_5._zał_dochody">#REF!</definedName>
    <definedName name="_6._doch_robocze">#REF!</definedName>
    <definedName name="_7._zał_wyd_wyk">#REF!</definedName>
    <definedName name="_8._wyd_robocze" localSheetId="0">#REF!</definedName>
    <definedName name="_8._wyd_robocze">#REF!</definedName>
    <definedName name="_9._zad_zlec_">#REF!</definedName>
    <definedName name="_Fund_Ochr_Środow">#REF!</definedName>
    <definedName name="_płace">#REF!</definedName>
    <definedName name="_pod_leŚny">#REF!</definedName>
    <definedName name="_pod_od_nieruch">#REF!</definedName>
    <definedName name="_pod_rolny">#REF!</definedName>
    <definedName name="_pod_transp">#REF!</definedName>
    <definedName name="_przedszkola_zał">#REF!</definedName>
    <definedName name="_soł_robocz">#REF!</definedName>
    <definedName name="_sołectwa">#REF!</definedName>
    <definedName name="_szkoły_zał" localSheetId="0">#REF!</definedName>
    <definedName name="_szkoły_zał">#REF!</definedName>
    <definedName name="_środek_specjalny">#REF!</definedName>
    <definedName name="bis">#REF!</definedName>
    <definedName name="inwest">#REF!</definedName>
    <definedName name="inwestopis">#REF!</definedName>
    <definedName name="oświata" localSheetId="0">#REF!</definedName>
    <definedName name="oświata">#REF!</definedName>
    <definedName name="oświatawychowanie">#REF!</definedName>
  </definedNames>
  <calcPr fullCalcOnLoad="1" fullPrecision="0"/>
</workbook>
</file>

<file path=xl/sharedStrings.xml><?xml version="1.0" encoding="utf-8"?>
<sst xmlns="http://schemas.openxmlformats.org/spreadsheetml/2006/main" count="340" uniqueCount="150">
  <si>
    <t>Budowa kanalizacji sanitarnej zprzykanalikami w Wilkowicach rejon ul.Lipowej et II</t>
  </si>
  <si>
    <t>Budowa kanalizacji sanitarnej zprzykanalikami w Wilkowicach rejon ul. Święciechowskiej</t>
  </si>
  <si>
    <t>Budowa kanalizacji sanitarnej zprzykanalikami w Wilkowicach etap III- ul. Dworcowa</t>
  </si>
  <si>
    <t>Wydatki na inwestycje zakończone ujęte w latach poprzednich w programie</t>
  </si>
  <si>
    <t>Budowa infrastruktury wodociagowo-kanalizacyjnej w miejscowości Gronówko w tym:</t>
  </si>
  <si>
    <t xml:space="preserve"> Budowa kanalizacji sanitarnej z przykanalikami dla wsi Gronówko</t>
  </si>
  <si>
    <t xml:space="preserve">Budowa sieci wodociagowej z przyłączami w Gronówku - osiedle Gronowe </t>
  </si>
  <si>
    <t>Budowa kanalizacji sanitarnej z przykanalikami w Gronówku - osiedle Gronowe</t>
  </si>
  <si>
    <t>Termomodernizacja budyneku urzędu gminy w Lipnie</t>
  </si>
  <si>
    <t xml:space="preserve">Termomodernizacja budynek Szkoły Podstaw. i Przedszkola w Goniembicach </t>
  </si>
  <si>
    <t>Trmomodernizacja budyneku Przedszkola w Lipnie</t>
  </si>
  <si>
    <t>Trmomodernizacja budynku Szkoły Podstawowej w Wilkowicach</t>
  </si>
  <si>
    <t>Trmomodernizacja budynku GOK w Lipnie</t>
  </si>
  <si>
    <t>Termomodernizacja obiektów publicznych w tym</t>
  </si>
  <si>
    <t>Urząd gminy Lipno</t>
  </si>
  <si>
    <t>Termomodernizacja budynku sali wiejskie w Targowisku</t>
  </si>
  <si>
    <t>Sposób finansowania</t>
  </si>
  <si>
    <t>Łączne nakłady finansowe</t>
  </si>
  <si>
    <t>Nakłady poniesione w zł</t>
  </si>
  <si>
    <t>Okres realizacji      od - do</t>
  </si>
  <si>
    <t>Jednostka organizacyjna odpowiedzialna za realizację</t>
  </si>
  <si>
    <t>Wydatki</t>
  </si>
  <si>
    <t>na rok 2007</t>
  </si>
  <si>
    <t>rozdz.75412 - Ochotnicze straże pożarne</t>
  </si>
  <si>
    <t>rozdz.O1010-Infrastruktura wodociągowa</t>
  </si>
  <si>
    <t>środki UE (EFRR)</t>
  </si>
  <si>
    <t>Termomodernizacja obiektów oświatowych w Gminie Lipno w tym</t>
  </si>
  <si>
    <t>Termomodernizacja budynku Przedszkola w Lipnie</t>
  </si>
  <si>
    <t>Rozwój bazy sportowo- rekreacyjnej</t>
  </si>
  <si>
    <t>poprawa warunków życia mieszkańców wsi oraz stanu zdrowia dzieci i młodzieży poprzez zwiększenie możliwości uprawiania sportu</t>
  </si>
  <si>
    <t>Budowa hali sportowej w Lipnie</t>
  </si>
  <si>
    <t>Rozwój bazy oświatowo-wychowawczej na terenie Gminy Lipno</t>
  </si>
  <si>
    <t>poprawa warunków naucznia i wychowania dzieci i młodzieży z terenów wiejskich</t>
  </si>
  <si>
    <t>Budowa Przedszkola w Wilkowicach</t>
  </si>
  <si>
    <t>Budowa przyłączy wodociągowych w Lipnie</t>
  </si>
  <si>
    <t>rozdz. 90002 - gospodarka odpadami</t>
  </si>
  <si>
    <t>Dotacja celowa dla Miasta Leszna na przeprowadzenie rekultywacji składowiska zlokalizowanego na terenie Gminy Osieczna we wsi Trzebania</t>
  </si>
  <si>
    <t>rozdz. 90095 - Pozostała działalność</t>
  </si>
  <si>
    <t xml:space="preserve"> Rok</t>
  </si>
  <si>
    <t xml:space="preserve">Dział - 754 Bezpieczeństwo publiczne i ochrona przeciwpoż. </t>
  </si>
  <si>
    <t xml:space="preserve">  rozdz.80110- Gimnazja</t>
  </si>
  <si>
    <t>Rozbudowa gimnazjum- II etap (stołówka,biblioteka)- decyzja z WRPO</t>
  </si>
  <si>
    <t xml:space="preserve">Pomoc finansowa dla Powiatu Leszczyńskiego na dofinansowanie inwestycji pn.: „Przebudowa drogi powiatowej nr 4777P Leszno - Goniembice ” </t>
  </si>
  <si>
    <t>rozdz. 90015 - Oświetlenie ulic, placówi dróg</t>
  </si>
  <si>
    <t>Budowa oświetlenia ulicznego w Wyciążkowie (Huby)</t>
  </si>
  <si>
    <t>Budowa sieci kanalizacji sanitarnej w tym:</t>
  </si>
  <si>
    <t>poprawa efektywności wykorzy- stania energii cieplnej</t>
  </si>
  <si>
    <t>Rewitalizacja parku w Lipnie</t>
  </si>
  <si>
    <t>poprawa stanu sieci komuni- kacyjnej, bezpieczeństwa ruchu drogowego i przeciwpożarowego</t>
  </si>
  <si>
    <t xml:space="preserve">Budowa kanalizacji sanitarnej w Lipnie etap I </t>
  </si>
  <si>
    <t xml:space="preserve">Budowa kanalizacji sanitarnej w Lipnie etap II </t>
  </si>
  <si>
    <r>
      <t xml:space="preserve">środki UE </t>
    </r>
    <r>
      <rPr>
        <sz val="8"/>
        <rFont val="Arial CE"/>
        <family val="0"/>
      </rPr>
      <t>(EFRRO)</t>
    </r>
  </si>
  <si>
    <t>Poprawa bezpieczeńs- twa poprzez budowę dróg i rozwój bazy OSP, w tym:</t>
  </si>
  <si>
    <t xml:space="preserve">Budowa sieci wodociągowej z przyłączami rejon ul. Spółdzielczej w Lipnie </t>
  </si>
  <si>
    <t xml:space="preserve">Budowa sieci wodociągowej rejon ul. Ornej w Wilkowicach </t>
  </si>
  <si>
    <t xml:space="preserve">Budowa sieci wodociągowej w Radomicku </t>
  </si>
  <si>
    <t xml:space="preserve">Budowa sieci wodociągowej z przyłączami w Górce Duchownej </t>
  </si>
  <si>
    <t xml:space="preserve">Budowa sieci wodociągowej z przyłączami w Wilkowicach rejon Lipowej  </t>
  </si>
  <si>
    <t>Budowa sieci wodociagowej z przyłączami w Gronówku - osiedle Gronowe i Owocowe</t>
  </si>
  <si>
    <t xml:space="preserve">Budowa sieci wodociągowej z przyłączami w Wilkowicach rejon Szkolnej </t>
  </si>
  <si>
    <t xml:space="preserve">Budowa chodnika  w pasie drogi gminnej na ul.Lipowej w Wilkowicach </t>
  </si>
  <si>
    <t>Modernizacja budynku Ochotniczej Straży Pożarnej  w Wilkowicach</t>
  </si>
  <si>
    <t>Rozbudowa gimnazjum- II etap (stołówka,biblioteka)</t>
  </si>
  <si>
    <t>środki UE (WRPO)</t>
  </si>
  <si>
    <t xml:space="preserve">Budowa dróg z odwodnieniem na osiedlu w Lipnie </t>
  </si>
  <si>
    <t xml:space="preserve">Termomodernizacja budynków Szkół Podstawowych w Goniembicach, Wilkowicach i Lipnie </t>
  </si>
  <si>
    <t>na rok 2010</t>
  </si>
  <si>
    <t>Budowa przyłączy kanalizacji sanitarnej w Gronówku - osiedle Gronowe i Owocowe</t>
  </si>
  <si>
    <t>Budowa kanalizacji sanitarnej w  Lipnie etap I</t>
  </si>
  <si>
    <t>Budowa kanalizacji w ul.Cukrowej w Wilkowicach</t>
  </si>
  <si>
    <t>Budowa sieci wodociągowej w Mórkowie</t>
  </si>
  <si>
    <t xml:space="preserve">Budowa sieci wodociągowej przy ul.Cukrowej w Wilkowicach </t>
  </si>
  <si>
    <t>Budowa sieci wodociągowej przy ul.Lotniczej w Wilkowicach</t>
  </si>
  <si>
    <t>Budowa sieci wodociągowej przy ul.Usługowej w Wilkowicach</t>
  </si>
  <si>
    <t xml:space="preserve">Budowa sieci wodociągowej w rejonie ul. Powstańców Wlp. w Lipnie </t>
  </si>
  <si>
    <t xml:space="preserve">Wymiana sieci wodociągowej na ul. Ogrodowej w Lipnie </t>
  </si>
  <si>
    <t>Budowa sieci wodociągowej rejon ul. Dworcowej w Wilkowicach</t>
  </si>
  <si>
    <t>Budowa sieci wodociągowej w Smyczynie (projekt)</t>
  </si>
  <si>
    <t xml:space="preserve">Modernizacja budynku Ochotniczej Straży Pożarnej w Wilkowicach </t>
  </si>
  <si>
    <t xml:space="preserve"> rozdz.60014 -drogi publiczne powiatowe</t>
  </si>
  <si>
    <t>Dział 750-Administracja publiczna</t>
  </si>
  <si>
    <t xml:space="preserve">  rozdz.75023 - Urzędy gmin</t>
  </si>
  <si>
    <t>Zakup wielostanowiskowego programu LEX</t>
  </si>
  <si>
    <t>plan na rok 2010</t>
  </si>
  <si>
    <t xml:space="preserve">Klasyfikacja budżetowa </t>
  </si>
  <si>
    <t>Nazwa zadania inwestycyjnego</t>
  </si>
  <si>
    <t>Nakłady</t>
  </si>
  <si>
    <t>Zakupy udziałów w MZO</t>
  </si>
  <si>
    <t>Plan wydatków majątkowych Gminy Lipno na rok 2007 - załącznik nr 5</t>
  </si>
  <si>
    <t>Finansowanie inwestycji</t>
  </si>
  <si>
    <t>i sanitacyjna wsi</t>
  </si>
  <si>
    <t>Dział - 900 Gospodarka komunalna  i ochrona środowiska</t>
  </si>
  <si>
    <t>Dział O10-Rolnictwo i łowiectwo</t>
  </si>
  <si>
    <t xml:space="preserve"> Dział 600 - transport i łączność</t>
  </si>
  <si>
    <t>Dział 801-oświata i wychowanie</t>
  </si>
  <si>
    <t>Wieloletnie  programy  inwestycyjne</t>
  </si>
  <si>
    <t>kredyt</t>
  </si>
  <si>
    <t>poprawa efektyw- ności wykorzy- stania energii cieplnej</t>
  </si>
  <si>
    <t>Okres realizacji</t>
  </si>
  <si>
    <t>Sposób</t>
  </si>
  <si>
    <t>Łączne nakłady</t>
  </si>
  <si>
    <t>Nazwa programu</t>
  </si>
  <si>
    <t>od    -</t>
  </si>
  <si>
    <t>do</t>
  </si>
  <si>
    <t>finansowania</t>
  </si>
  <si>
    <t>finansowe</t>
  </si>
  <si>
    <t>poniesione</t>
  </si>
  <si>
    <t>środki własne</t>
  </si>
  <si>
    <t>Środki</t>
  </si>
  <si>
    <t>własne</t>
  </si>
  <si>
    <t>rozpo-</t>
  </si>
  <si>
    <t>częcia</t>
  </si>
  <si>
    <t>zakoń-</t>
  </si>
  <si>
    <t>czenia</t>
  </si>
  <si>
    <t>pożyczka WFOŚ</t>
  </si>
  <si>
    <t>Przewodniczący</t>
  </si>
  <si>
    <t>Rady Gminy Lipno</t>
  </si>
  <si>
    <t>Kazimierz Kubicki</t>
  </si>
  <si>
    <t>Ogółem  wartość wydatków majątkowych</t>
  </si>
  <si>
    <t>w latach  2010 - 2012</t>
  </si>
  <si>
    <t>Budowa kanalizacji sanitarnej w Mórkowie etap II</t>
  </si>
  <si>
    <t xml:space="preserve"> kredyt</t>
  </si>
  <si>
    <t>Wydatki na</t>
  </si>
  <si>
    <t>Cel</t>
  </si>
  <si>
    <t xml:space="preserve">Jednostka organizacyjna odpowiedzialna za realizację </t>
  </si>
  <si>
    <t>Urząd Gminy</t>
  </si>
  <si>
    <t>Razem</t>
  </si>
  <si>
    <t>Lipno</t>
  </si>
  <si>
    <t>w zł</t>
  </si>
  <si>
    <t>Plan</t>
  </si>
  <si>
    <t>źródła finansowania</t>
  </si>
  <si>
    <t>kredyty lub pożyczki</t>
  </si>
  <si>
    <t>pożyczka</t>
  </si>
  <si>
    <t>Budowa sieci kanalizacji sanitarnej z przykanalikami w Wilkowicach w tym:</t>
  </si>
  <si>
    <t>poprawa warunków życia mieszkańców wsi i ochrona wód i gleby</t>
  </si>
  <si>
    <t>Urząd Gminy Lipno</t>
  </si>
  <si>
    <t>Dział 921-kultura i ochrona dziedzictwa narodowego</t>
  </si>
  <si>
    <t>rozdz. 92109 - Domy i ośrodki kultury, świetlice i kluby</t>
  </si>
  <si>
    <t>Budowa świetlic wiejskich z zapleczem sportowo-rekreacyjnym w Klonówcu i Goniembicach</t>
  </si>
  <si>
    <t>środki UE (PROW)</t>
  </si>
  <si>
    <t xml:space="preserve">Budowa kanalizacji w miejscowości Wilkowice  etap III </t>
  </si>
  <si>
    <t xml:space="preserve">Modernizacja pomieszczeń Przedszkola w Lipnie </t>
  </si>
  <si>
    <t xml:space="preserve">  rozdz.80104- Przedszkola</t>
  </si>
  <si>
    <t xml:space="preserve"> rozdz.60016 -drogi publiczne gminne</t>
  </si>
  <si>
    <t>Budowa drogi w Wilkowicach ul.Graniczna (dokumentacja)</t>
  </si>
  <si>
    <t>załacznik nr 4 do autopoprawki projektu uchwały budzetowej na rok 2010</t>
  </si>
  <si>
    <t>Budowa kanalizacji sanitarnej w miejscowośi Wilkowice etap III</t>
  </si>
  <si>
    <t>Załącznik nr 5 do uchwały Rady Gminy Lipno</t>
  </si>
  <si>
    <t>Nr XXXV/239/2009 z dnia 30.12.2009 r.</t>
  </si>
  <si>
    <t>Załącznik Nr 6 do uchwały Rady Gminy Lipno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</si>
</sst>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\1\2\2.0"/>
    <numFmt numFmtId="169" formatCode="#,##0.000"/>
    <numFmt numFmtId="170" formatCode="0.000"/>
    <numFmt numFmtId="171" formatCode="0.00000"/>
    <numFmt numFmtId="172" formatCode="0.0000"/>
    <numFmt numFmtId="173" formatCode="_-* #,##0.0000\ _z_ł_-;\-* #,##0.0000\ _z_ł_-;_-* &quot;-&quot;??\ _z_ł_-;_-@_-"/>
    <numFmt numFmtId="174" formatCode="#,##0.0"/>
    <numFmt numFmtId="175" formatCode="0.0%"/>
    <numFmt numFmtId="176" formatCode="0.0"/>
    <numFmt numFmtId="177" formatCode="#,##0.0000"/>
    <numFmt numFmtId="178" formatCode="000"/>
    <numFmt numFmtId="179" formatCode="#,##0_ ;\-#,##0\ "/>
    <numFmt numFmtId="180" formatCode="0.00000000"/>
    <numFmt numFmtId="181" formatCode="0.0000000"/>
    <numFmt numFmtId="182" formatCode="0.000000"/>
    <numFmt numFmtId="183" formatCode="#,##0\ &quot;zł&quot;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i/>
      <sz val="9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Alignment="1">
      <alignment horizontal="center"/>
    </xf>
    <xf numFmtId="0" fontId="1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2" xfId="0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0" fontId="12" fillId="0" borderId="24" xfId="0" applyFont="1" applyBorder="1" applyAlignment="1">
      <alignment horizontal="left"/>
    </xf>
    <xf numFmtId="3" fontId="12" fillId="0" borderId="24" xfId="0" applyNumberFormat="1" applyFont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5" fillId="0" borderId="11" xfId="0" applyNumberFormat="1" applyFont="1" applyBorder="1" applyAlignment="1">
      <alignment horizontal="left"/>
    </xf>
    <xf numFmtId="176" fontId="0" fillId="0" borderId="0" xfId="0" applyNumberFormat="1" applyAlignment="1">
      <alignment/>
    </xf>
    <xf numFmtId="0" fontId="7" fillId="0" borderId="25" xfId="0" applyFont="1" applyBorder="1" applyAlignment="1">
      <alignment/>
    </xf>
    <xf numFmtId="0" fontId="7" fillId="0" borderId="24" xfId="0" applyFont="1" applyBorder="1" applyAlignment="1">
      <alignment/>
    </xf>
    <xf numFmtId="3" fontId="5" fillId="0" borderId="24" xfId="0" applyNumberFormat="1" applyFont="1" applyBorder="1" applyAlignment="1">
      <alignment horizontal="left"/>
    </xf>
    <xf numFmtId="3" fontId="7" fillId="0" borderId="24" xfId="0" applyNumberFormat="1" applyFont="1" applyBorder="1" applyAlignment="1">
      <alignment/>
    </xf>
    <xf numFmtId="3" fontId="7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26" xfId="0" applyNumberFormat="1" applyBorder="1" applyAlignment="1">
      <alignment/>
    </xf>
    <xf numFmtId="0" fontId="0" fillId="0" borderId="27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26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9" xfId="0" applyNumberFormat="1" applyFont="1" applyFill="1" applyBorder="1" applyAlignment="1">
      <alignment horizontal="right"/>
    </xf>
    <xf numFmtId="3" fontId="0" fillId="0" borderId="27" xfId="0" applyNumberFormat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1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4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0" fillId="0" borderId="17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3" fontId="0" fillId="0" borderId="24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7" fillId="0" borderId="0" xfId="0" applyFont="1" applyBorder="1" applyAlignment="1">
      <alignment wrapText="1"/>
    </xf>
    <xf numFmtId="3" fontId="0" fillId="0" borderId="33" xfId="0" applyNumberFormat="1" applyBorder="1" applyAlignment="1">
      <alignment/>
    </xf>
    <xf numFmtId="0" fontId="0" fillId="0" borderId="0" xfId="0" applyFill="1" applyAlignment="1">
      <alignment wrapText="1"/>
    </xf>
    <xf numFmtId="0" fontId="6" fillId="0" borderId="18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0" fillId="0" borderId="37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1" fontId="7" fillId="0" borderId="38" xfId="0" applyNumberFormat="1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2" fillId="0" borderId="38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right" vertical="center"/>
    </xf>
    <xf numFmtId="3" fontId="8" fillId="0" borderId="39" xfId="0" applyNumberFormat="1" applyFont="1" applyBorder="1" applyAlignment="1">
      <alignment horizontal="right" vertical="center"/>
    </xf>
    <xf numFmtId="0" fontId="0" fillId="0" borderId="31" xfId="0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43" xfId="0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0" fillId="0" borderId="44" xfId="0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3" fontId="1" fillId="0" borderId="46" xfId="0" applyNumberFormat="1" applyFon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0" fontId="0" fillId="0" borderId="49" xfId="0" applyFill="1" applyBorder="1" applyAlignment="1">
      <alignment wrapText="1"/>
    </xf>
    <xf numFmtId="0" fontId="0" fillId="0" borderId="49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49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0" fillId="0" borderId="50" xfId="0" applyFill="1" applyBorder="1" applyAlignment="1">
      <alignment wrapText="1"/>
    </xf>
    <xf numFmtId="3" fontId="1" fillId="0" borderId="46" xfId="0" applyNumberFormat="1" applyFont="1" applyFill="1" applyBorder="1" applyAlignment="1">
      <alignment horizontal="center"/>
    </xf>
    <xf numFmtId="3" fontId="0" fillId="0" borderId="51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3" fontId="0" fillId="0" borderId="51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52" xfId="0" applyNumberFormat="1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3" fontId="0" fillId="0" borderId="54" xfId="0" applyNumberFormat="1" applyFill="1" applyBorder="1" applyAlignment="1">
      <alignment horizontal="center"/>
    </xf>
    <xf numFmtId="3" fontId="0" fillId="0" borderId="55" xfId="0" applyNumberFormat="1" applyFill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/>
    </xf>
    <xf numFmtId="0" fontId="0" fillId="0" borderId="42" xfId="0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/>
    </xf>
    <xf numFmtId="3" fontId="0" fillId="0" borderId="56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49" xfId="0" applyNumberFormat="1" applyFont="1" applyFill="1" applyBorder="1" applyAlignment="1">
      <alignment/>
    </xf>
    <xf numFmtId="3" fontId="1" fillId="0" borderId="49" xfId="0" applyNumberFormat="1" applyFont="1" applyFill="1" applyBorder="1" applyAlignment="1">
      <alignment/>
    </xf>
    <xf numFmtId="0" fontId="0" fillId="0" borderId="49" xfId="0" applyFill="1" applyBorder="1" applyAlignment="1">
      <alignment/>
    </xf>
    <xf numFmtId="3" fontId="0" fillId="0" borderId="50" xfId="0" applyNumberForma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38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2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3" fontId="3" fillId="0" borderId="59" xfId="0" applyNumberFormat="1" applyFont="1" applyBorder="1" applyAlignment="1">
      <alignment horizontal="right" vertical="center"/>
    </xf>
    <xf numFmtId="3" fontId="3" fillId="0" borderId="60" xfId="0" applyNumberFormat="1" applyFont="1" applyBorder="1" applyAlignment="1">
      <alignment horizontal="right" vertical="center"/>
    </xf>
    <xf numFmtId="3" fontId="8" fillId="0" borderId="61" xfId="0" applyNumberFormat="1" applyFont="1" applyBorder="1" applyAlignment="1">
      <alignment/>
    </xf>
    <xf numFmtId="3" fontId="8" fillId="0" borderId="54" xfId="0" applyNumberFormat="1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0" fillId="0" borderId="62" xfId="0" applyBorder="1" applyAlignment="1">
      <alignment/>
    </xf>
    <xf numFmtId="0" fontId="8" fillId="0" borderId="62" xfId="0" applyFont="1" applyBorder="1" applyAlignment="1">
      <alignment/>
    </xf>
    <xf numFmtId="0" fontId="0" fillId="0" borderId="63" xfId="0" applyBorder="1" applyAlignment="1">
      <alignment/>
    </xf>
    <xf numFmtId="3" fontId="3" fillId="0" borderId="64" xfId="0" applyNumberFormat="1" applyFont="1" applyBorder="1" applyAlignment="1">
      <alignment horizontal="right" vertical="center"/>
    </xf>
    <xf numFmtId="3" fontId="8" fillId="0" borderId="4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3" fillId="0" borderId="65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8" fillId="0" borderId="49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3" fontId="8" fillId="0" borderId="46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3" fillId="0" borderId="65" xfId="0" applyFont="1" applyBorder="1" applyAlignment="1">
      <alignment horizontal="right" vertical="center"/>
    </xf>
    <xf numFmtId="0" fontId="8" fillId="0" borderId="4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6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3" fontId="3" fillId="0" borderId="65" xfId="0" applyNumberFormat="1" applyFont="1" applyBorder="1" applyAlignment="1">
      <alignment horizontal="right" vertical="center" wrapText="1"/>
    </xf>
    <xf numFmtId="3" fontId="8" fillId="0" borderId="24" xfId="0" applyNumberFormat="1" applyFont="1" applyBorder="1" applyAlignment="1">
      <alignment horizontal="right"/>
    </xf>
    <xf numFmtId="3" fontId="0" fillId="0" borderId="49" xfId="0" applyNumberFormat="1" applyBorder="1" applyAlignment="1">
      <alignment horizontal="right"/>
    </xf>
    <xf numFmtId="3" fontId="8" fillId="0" borderId="49" xfId="0" applyNumberFormat="1" applyFont="1" applyBorder="1" applyAlignment="1">
      <alignment horizontal="right"/>
    </xf>
    <xf numFmtId="3" fontId="0" fillId="0" borderId="50" xfId="0" applyNumberFormat="1" applyBorder="1" applyAlignment="1">
      <alignment horizontal="right"/>
    </xf>
    <xf numFmtId="0" fontId="3" fillId="0" borderId="12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8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5" xfId="0" applyFont="1" applyBorder="1" applyAlignment="1">
      <alignment horizontal="right" vertical="center"/>
    </xf>
    <xf numFmtId="3" fontId="3" fillId="0" borderId="65" xfId="0" applyNumberFormat="1" applyFont="1" applyBorder="1" applyAlignment="1">
      <alignment horizontal="right" vertical="center"/>
    </xf>
    <xf numFmtId="3" fontId="3" fillId="0" borderId="64" xfId="0" applyNumberFormat="1" applyFont="1" applyBorder="1" applyAlignment="1">
      <alignment horizontal="right" vertical="center"/>
    </xf>
    <xf numFmtId="3" fontId="3" fillId="0" borderId="59" xfId="0" applyNumberFormat="1" applyFont="1" applyBorder="1" applyAlignment="1">
      <alignment horizontal="right" vertical="center"/>
    </xf>
    <xf numFmtId="3" fontId="3" fillId="0" borderId="6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45" xfId="0" applyFill="1" applyBorder="1" applyAlignment="1">
      <alignment wrapText="1"/>
    </xf>
    <xf numFmtId="3" fontId="0" fillId="0" borderId="66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0" fontId="2" fillId="0" borderId="43" xfId="0" applyFont="1" applyFill="1" applyBorder="1" applyAlignment="1">
      <alignment wrapText="1"/>
    </xf>
    <xf numFmtId="0" fontId="5" fillId="0" borderId="6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68" xfId="0" applyFont="1" applyFill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3" fontId="1" fillId="0" borderId="38" xfId="0" applyNumberFormat="1" applyFont="1" applyFill="1" applyBorder="1" applyAlignment="1">
      <alignment/>
    </xf>
    <xf numFmtId="0" fontId="1" fillId="0" borderId="69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3" fontId="1" fillId="0" borderId="48" xfId="0" applyNumberFormat="1" applyFont="1" applyFill="1" applyBorder="1" applyAlignment="1">
      <alignment horizontal="center"/>
    </xf>
    <xf numFmtId="3" fontId="1" fillId="0" borderId="54" xfId="0" applyNumberFormat="1" applyFont="1" applyFill="1" applyBorder="1" applyAlignment="1">
      <alignment horizontal="center"/>
    </xf>
    <xf numFmtId="3" fontId="1" fillId="0" borderId="48" xfId="0" applyNumberFormat="1" applyFont="1" applyFill="1" applyBorder="1" applyAlignment="1">
      <alignment/>
    </xf>
    <xf numFmtId="3" fontId="1" fillId="0" borderId="70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46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wrapText="1"/>
    </xf>
    <xf numFmtId="3" fontId="0" fillId="0" borderId="30" xfId="0" applyNumberFormat="1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71" xfId="0" applyNumberFormat="1" applyFill="1" applyBorder="1" applyAlignment="1">
      <alignment horizontal="center"/>
    </xf>
    <xf numFmtId="3" fontId="0" fillId="0" borderId="72" xfId="0" applyNumberFormat="1" applyFill="1" applyBorder="1" applyAlignment="1">
      <alignment/>
    </xf>
    <xf numFmtId="3" fontId="0" fillId="0" borderId="70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0" fontId="0" fillId="0" borderId="3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 horizontal="center"/>
    </xf>
    <xf numFmtId="3" fontId="11" fillId="0" borderId="73" xfId="0" applyNumberFormat="1" applyFon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0" fontId="1" fillId="0" borderId="26" xfId="0" applyFont="1" applyFill="1" applyBorder="1" applyAlignment="1">
      <alignment wrapText="1"/>
    </xf>
    <xf numFmtId="3" fontId="1" fillId="0" borderId="26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49" fontId="3" fillId="0" borderId="6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33" xfId="0" applyBorder="1" applyAlignment="1">
      <alignment horizontal="left"/>
    </xf>
    <xf numFmtId="0" fontId="0" fillId="0" borderId="23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8" fillId="0" borderId="49" xfId="0" applyNumberFormat="1" applyFont="1" applyFill="1" applyBorder="1" applyAlignment="1">
      <alignment/>
    </xf>
    <xf numFmtId="3" fontId="8" fillId="0" borderId="46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7" xfId="0" applyFill="1" applyBorder="1" applyAlignment="1">
      <alignment/>
    </xf>
    <xf numFmtId="3" fontId="3" fillId="0" borderId="65" xfId="0" applyNumberFormat="1" applyFont="1" applyFill="1" applyBorder="1" applyAlignment="1">
      <alignment horizontal="right" vertical="center" wrapText="1"/>
    </xf>
    <xf numFmtId="3" fontId="3" fillId="0" borderId="64" xfId="0" applyNumberFormat="1" applyFont="1" applyFill="1" applyBorder="1" applyAlignment="1">
      <alignment horizontal="right" vertical="center" wrapText="1"/>
    </xf>
    <xf numFmtId="3" fontId="3" fillId="0" borderId="59" xfId="0" applyNumberFormat="1" applyFont="1" applyFill="1" applyBorder="1" applyAlignment="1">
      <alignment horizontal="right" vertical="center" wrapText="1"/>
    </xf>
    <xf numFmtId="3" fontId="3" fillId="0" borderId="60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right"/>
    </xf>
    <xf numFmtId="3" fontId="8" fillId="0" borderId="61" xfId="0" applyNumberFormat="1" applyFont="1" applyFill="1" applyBorder="1" applyAlignment="1">
      <alignment horizontal="right"/>
    </xf>
    <xf numFmtId="3" fontId="8" fillId="0" borderId="54" xfId="0" applyNumberFormat="1" applyFont="1" applyFill="1" applyBorder="1" applyAlignment="1">
      <alignment horizontal="right"/>
    </xf>
    <xf numFmtId="3" fontId="0" fillId="0" borderId="49" xfId="0" applyNumberFormat="1" applyFill="1" applyBorder="1" applyAlignment="1">
      <alignment horizontal="right"/>
    </xf>
    <xf numFmtId="3" fontId="0" fillId="0" borderId="46" xfId="0" applyNumberFormat="1" applyFill="1" applyBorder="1" applyAlignment="1">
      <alignment horizontal="right"/>
    </xf>
    <xf numFmtId="3" fontId="0" fillId="0" borderId="37" xfId="0" applyNumberFormat="1" applyFill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0" fillId="0" borderId="46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0" fontId="0" fillId="0" borderId="50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3" fontId="0" fillId="0" borderId="27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65" xfId="0" applyFont="1" applyFill="1" applyBorder="1" applyAlignment="1">
      <alignment horizontal="center" vertical="center" wrapText="1"/>
    </xf>
    <xf numFmtId="3" fontId="3" fillId="0" borderId="65" xfId="0" applyNumberFormat="1" applyFont="1" applyFill="1" applyBorder="1" applyAlignment="1">
      <alignment horizontal="right" vertical="center"/>
    </xf>
    <xf numFmtId="3" fontId="3" fillId="0" borderId="64" xfId="0" applyNumberFormat="1" applyFont="1" applyFill="1" applyBorder="1" applyAlignment="1">
      <alignment horizontal="right" vertical="center"/>
    </xf>
    <xf numFmtId="3" fontId="3" fillId="0" borderId="59" xfId="0" applyNumberFormat="1" applyFont="1" applyFill="1" applyBorder="1" applyAlignment="1">
      <alignment horizontal="right" vertical="center"/>
    </xf>
    <xf numFmtId="3" fontId="3" fillId="0" borderId="6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0" fontId="1" fillId="0" borderId="38" xfId="0" applyFont="1" applyFill="1" applyBorder="1" applyAlignment="1">
      <alignment wrapText="1"/>
    </xf>
    <xf numFmtId="3" fontId="1" fillId="0" borderId="74" xfId="0" applyNumberFormat="1" applyFont="1" applyFill="1" applyBorder="1" applyAlignment="1">
      <alignment horizontal="center"/>
    </xf>
    <xf numFmtId="3" fontId="1" fillId="0" borderId="75" xfId="0" applyNumberFormat="1" applyFont="1" applyFill="1" applyBorder="1" applyAlignment="1">
      <alignment horizontal="center"/>
    </xf>
    <xf numFmtId="3" fontId="1" fillId="0" borderId="74" xfId="0" applyNumberFormat="1" applyFont="1" applyFill="1" applyBorder="1" applyAlignment="1">
      <alignment/>
    </xf>
    <xf numFmtId="3" fontId="1" fillId="0" borderId="76" xfId="0" applyNumberFormat="1" applyFont="1" applyFill="1" applyBorder="1" applyAlignment="1">
      <alignment/>
    </xf>
    <xf numFmtId="3" fontId="0" fillId="0" borderId="48" xfId="0" applyNumberFormat="1" applyFill="1" applyBorder="1" applyAlignment="1">
      <alignment horizontal="center"/>
    </xf>
    <xf numFmtId="3" fontId="1" fillId="0" borderId="38" xfId="0" applyNumberFormat="1" applyFont="1" applyFill="1" applyBorder="1" applyAlignment="1">
      <alignment/>
    </xf>
    <xf numFmtId="0" fontId="2" fillId="0" borderId="49" xfId="0" applyFont="1" applyFill="1" applyBorder="1" applyAlignment="1">
      <alignment wrapText="1"/>
    </xf>
    <xf numFmtId="3" fontId="2" fillId="0" borderId="46" xfId="0" applyNumberFormat="1" applyFont="1" applyFill="1" applyBorder="1" applyAlignment="1">
      <alignment horizontal="center"/>
    </xf>
    <xf numFmtId="3" fontId="2" fillId="0" borderId="37" xfId="0" applyNumberFormat="1" applyFont="1" applyFill="1" applyBorder="1" applyAlignment="1">
      <alignment horizontal="center"/>
    </xf>
    <xf numFmtId="3" fontId="2" fillId="0" borderId="46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57" xfId="0" applyNumberFormat="1" applyFont="1" applyFill="1" applyBorder="1" applyAlignment="1">
      <alignment/>
    </xf>
    <xf numFmtId="3" fontId="0" fillId="0" borderId="30" xfId="0" applyNumberFormat="1" applyFill="1" applyBorder="1" applyAlignment="1">
      <alignment horizontal="center"/>
    </xf>
    <xf numFmtId="3" fontId="1" fillId="0" borderId="37" xfId="0" applyNumberFormat="1" applyFont="1" applyFill="1" applyBorder="1" applyAlignment="1">
      <alignment/>
    </xf>
    <xf numFmtId="0" fontId="1" fillId="0" borderId="69" xfId="0" applyFont="1" applyFill="1" applyBorder="1" applyAlignment="1">
      <alignment vertical="center" wrapText="1"/>
    </xf>
    <xf numFmtId="3" fontId="7" fillId="0" borderId="31" xfId="0" applyNumberFormat="1" applyFont="1" applyFill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32" xfId="0" applyNumberFormat="1" applyFill="1" applyBorder="1" applyAlignment="1">
      <alignment horizontal="right"/>
    </xf>
    <xf numFmtId="3" fontId="0" fillId="0" borderId="47" xfId="0" applyNumberFormat="1" applyFill="1" applyBorder="1" applyAlignment="1">
      <alignment horizontal="right"/>
    </xf>
    <xf numFmtId="3" fontId="0" fillId="0" borderId="28" xfId="0" applyNumberFormat="1" applyFill="1" applyBorder="1" applyAlignment="1">
      <alignment horizontal="right"/>
    </xf>
    <xf numFmtId="3" fontId="0" fillId="0" borderId="52" xfId="0" applyNumberForma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12" fillId="0" borderId="0" xfId="0" applyFont="1" applyFill="1" applyBorder="1" applyAlignment="1">
      <alignment wrapText="1"/>
    </xf>
    <xf numFmtId="0" fontId="12" fillId="0" borderId="45" xfId="0" applyFont="1" applyFill="1" applyBorder="1" applyAlignment="1">
      <alignment wrapText="1"/>
    </xf>
    <xf numFmtId="0" fontId="0" fillId="0" borderId="50" xfId="0" applyFont="1" applyFill="1" applyBorder="1" applyAlignment="1">
      <alignment wrapText="1"/>
    </xf>
    <xf numFmtId="0" fontId="2" fillId="0" borderId="44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3" fontId="0" fillId="0" borderId="47" xfId="0" applyNumberFormat="1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 horizontal="center"/>
    </xf>
    <xf numFmtId="3" fontId="0" fillId="0" borderId="47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0" fontId="1" fillId="0" borderId="32" xfId="0" applyFont="1" applyFill="1" applyBorder="1" applyAlignment="1">
      <alignment wrapText="1"/>
    </xf>
    <xf numFmtId="3" fontId="1" fillId="0" borderId="47" xfId="0" applyNumberFormat="1" applyFont="1" applyFill="1" applyBorder="1" applyAlignment="1">
      <alignment horizontal="center"/>
    </xf>
    <xf numFmtId="3" fontId="1" fillId="0" borderId="52" xfId="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/>
    </xf>
    <xf numFmtId="3" fontId="1" fillId="0" borderId="66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0" fontId="1" fillId="0" borderId="44" xfId="0" applyFont="1" applyFill="1" applyBorder="1" applyAlignment="1">
      <alignment wrapText="1"/>
    </xf>
    <xf numFmtId="0" fontId="8" fillId="0" borderId="39" xfId="0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74" xfId="0" applyNumberFormat="1" applyFont="1" applyBorder="1" applyAlignment="1">
      <alignment/>
    </xf>
    <xf numFmtId="3" fontId="8" fillId="0" borderId="77" xfId="0" applyNumberFormat="1" applyFont="1" applyBorder="1" applyAlignment="1">
      <alignment/>
    </xf>
    <xf numFmtId="3" fontId="8" fillId="0" borderId="75" xfId="0" applyNumberFormat="1" applyFont="1" applyBorder="1" applyAlignment="1">
      <alignment/>
    </xf>
    <xf numFmtId="3" fontId="1" fillId="0" borderId="72" xfId="0" applyNumberFormat="1" applyFont="1" applyFill="1" applyBorder="1" applyAlignment="1">
      <alignment/>
    </xf>
    <xf numFmtId="3" fontId="1" fillId="0" borderId="78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3" fontId="0" fillId="0" borderId="72" xfId="0" applyNumberFormat="1" applyFont="1" applyFill="1" applyBorder="1" applyAlignment="1">
      <alignment horizontal="center"/>
    </xf>
    <xf numFmtId="3" fontId="0" fillId="0" borderId="71" xfId="0" applyNumberFormat="1" applyFont="1" applyFill="1" applyBorder="1" applyAlignment="1">
      <alignment horizontal="center"/>
    </xf>
    <xf numFmtId="3" fontId="0" fillId="0" borderId="51" xfId="0" applyNumberFormat="1" applyFont="1" applyFill="1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3" fontId="0" fillId="0" borderId="72" xfId="0" applyNumberFormat="1" applyFill="1" applyBorder="1" applyAlignment="1">
      <alignment horizontal="center"/>
    </xf>
    <xf numFmtId="0" fontId="0" fillId="0" borderId="78" xfId="0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46" xfId="0" applyNumberFormat="1" applyFill="1" applyBorder="1" applyAlignment="1">
      <alignment horizontal="center"/>
    </xf>
    <xf numFmtId="3" fontId="0" fillId="0" borderId="57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0" fillId="0" borderId="67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3" fontId="5" fillId="0" borderId="47" xfId="0" applyNumberFormat="1" applyFont="1" applyFill="1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3" fontId="5" fillId="0" borderId="52" xfId="0" applyNumberFormat="1" applyFont="1" applyFill="1" applyBorder="1" applyAlignment="1">
      <alignment horizontal="center" wrapText="1"/>
    </xf>
    <xf numFmtId="0" fontId="0" fillId="0" borderId="80" xfId="0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" fontId="5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3" fontId="1" fillId="0" borderId="15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81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68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59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68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0" borderId="15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7" fillId="0" borderId="6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8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C84" sqref="C84:D87"/>
    </sheetView>
  </sheetViews>
  <sheetFormatPr defaultColWidth="9.00390625" defaultRowHeight="12.75"/>
  <cols>
    <col min="1" max="1" width="30.625" style="126" customWidth="1"/>
    <col min="2" max="2" width="42.75390625" style="126" customWidth="1"/>
    <col min="3" max="4" width="9.75390625" style="41" customWidth="1"/>
    <col min="5" max="5" width="9.25390625" style="41" hidden="1" customWidth="1"/>
    <col min="6" max="6" width="0" style="31" hidden="1" customWidth="1"/>
    <col min="7" max="7" width="10.25390625" style="31" customWidth="1"/>
    <col min="8" max="8" width="10.25390625" style="41" customWidth="1"/>
    <col min="9" max="9" width="10.125" style="41" customWidth="1"/>
    <col min="10" max="16384" width="9.125" style="31" customWidth="1"/>
  </cols>
  <sheetData>
    <row r="1" spans="2:9" ht="12.75" customHeight="1">
      <c r="B1" s="150" t="s">
        <v>88</v>
      </c>
      <c r="D1" s="42"/>
      <c r="I1" s="101" t="s">
        <v>147</v>
      </c>
    </row>
    <row r="2" spans="2:9" ht="12.75">
      <c r="B2" s="151" t="s">
        <v>66</v>
      </c>
      <c r="D2" s="42"/>
      <c r="I2" s="101" t="s">
        <v>148</v>
      </c>
    </row>
    <row r="3" spans="2:7" ht="13.5" thickBot="1">
      <c r="B3" s="151"/>
      <c r="D3" s="42"/>
      <c r="G3" s="106"/>
    </row>
    <row r="4" spans="1:9" s="94" customFormat="1" ht="12.75">
      <c r="A4" s="420" t="s">
        <v>84</v>
      </c>
      <c r="B4" s="423" t="s">
        <v>85</v>
      </c>
      <c r="C4" s="149" t="s">
        <v>38</v>
      </c>
      <c r="D4" s="176"/>
      <c r="E4" s="127" t="s">
        <v>129</v>
      </c>
      <c r="F4" s="187" t="s">
        <v>89</v>
      </c>
      <c r="G4" s="426" t="s">
        <v>83</v>
      </c>
      <c r="H4" s="429" t="s">
        <v>130</v>
      </c>
      <c r="I4" s="430"/>
    </row>
    <row r="5" spans="1:9" s="94" customFormat="1" ht="12.75">
      <c r="A5" s="421"/>
      <c r="B5" s="424"/>
      <c r="C5" s="128" t="s">
        <v>110</v>
      </c>
      <c r="D5" s="129" t="s">
        <v>112</v>
      </c>
      <c r="E5" s="130" t="s">
        <v>22</v>
      </c>
      <c r="F5" s="188" t="s">
        <v>108</v>
      </c>
      <c r="G5" s="427"/>
      <c r="H5" s="416" t="s">
        <v>107</v>
      </c>
      <c r="I5" s="418" t="s">
        <v>131</v>
      </c>
    </row>
    <row r="6" spans="1:9" s="94" customFormat="1" ht="13.5" thickBot="1">
      <c r="A6" s="431"/>
      <c r="B6" s="432"/>
      <c r="C6" s="131" t="s">
        <v>111</v>
      </c>
      <c r="D6" s="132" t="s">
        <v>113</v>
      </c>
      <c r="E6" s="130"/>
      <c r="F6" s="188" t="s">
        <v>109</v>
      </c>
      <c r="G6" s="428"/>
      <c r="H6" s="417"/>
      <c r="I6" s="419"/>
    </row>
    <row r="7" spans="1:9" s="93" customFormat="1" ht="18.75" customHeight="1">
      <c r="A7" s="157" t="s">
        <v>92</v>
      </c>
      <c r="B7" s="171"/>
      <c r="C7" s="179"/>
      <c r="D7" s="180"/>
      <c r="E7" s="163">
        <v>900100</v>
      </c>
      <c r="F7" s="193">
        <v>160900</v>
      </c>
      <c r="G7" s="302">
        <f>SUM(G8+G10+G12+G14+G16+G18+G20+G22+G24+G26+G28+G30+G37+G39+G41+G43+G45+G47+G49+G51)</f>
        <v>6729000</v>
      </c>
      <c r="H7" s="302">
        <f>SUM(H8+H10+H12+H14+H16+H18+H20+H22+H24+H26+H28+H30+H37+H39+H41+H43+H45+H47+H49+H51)</f>
        <v>549000</v>
      </c>
      <c r="I7" s="302">
        <f>SUM(I8+I10+I12+I14+I16+I18+I20+I22+I24+I26+I28+I30+I37+I39+I41+I43+I45+I47+I49+I51)</f>
        <v>6180000</v>
      </c>
    </row>
    <row r="8" spans="1:9" s="94" customFormat="1" ht="25.5">
      <c r="A8" s="156" t="s">
        <v>24</v>
      </c>
      <c r="B8" s="167" t="s">
        <v>67</v>
      </c>
      <c r="C8" s="174">
        <v>2006</v>
      </c>
      <c r="D8" s="175">
        <v>2011</v>
      </c>
      <c r="E8" s="160">
        <v>10000</v>
      </c>
      <c r="F8" s="189">
        <v>10000</v>
      </c>
      <c r="G8" s="196">
        <f>SUM(H8:I8)</f>
        <v>15000</v>
      </c>
      <c r="H8" s="161">
        <v>15000</v>
      </c>
      <c r="I8" s="133"/>
    </row>
    <row r="9" spans="1:9" s="94" customFormat="1" ht="12.75">
      <c r="A9" s="156" t="s">
        <v>90</v>
      </c>
      <c r="B9" s="166"/>
      <c r="C9" s="177"/>
      <c r="D9" s="178"/>
      <c r="E9" s="161"/>
      <c r="F9" s="190"/>
      <c r="G9" s="195"/>
      <c r="H9" s="161"/>
      <c r="I9" s="133"/>
    </row>
    <row r="10" spans="1:9" s="94" customFormat="1" ht="15.75" customHeight="1">
      <c r="A10" s="156"/>
      <c r="B10" s="166" t="s">
        <v>68</v>
      </c>
      <c r="C10" s="177">
        <v>2007</v>
      </c>
      <c r="D10" s="178">
        <v>2011</v>
      </c>
      <c r="E10" s="161"/>
      <c r="F10" s="190"/>
      <c r="G10" s="196">
        <f aca="true" t="shared" si="0" ref="G10:G24">SUM(H10:I10)</f>
        <v>6000000</v>
      </c>
      <c r="H10" s="161">
        <v>300000</v>
      </c>
      <c r="I10" s="133">
        <v>5700000</v>
      </c>
    </row>
    <row r="11" spans="1:9" s="94" customFormat="1" ht="11.25" customHeight="1">
      <c r="A11" s="156"/>
      <c r="B11" s="166"/>
      <c r="C11" s="177"/>
      <c r="D11" s="178"/>
      <c r="E11" s="161"/>
      <c r="F11" s="190"/>
      <c r="G11" s="196"/>
      <c r="H11" s="161"/>
      <c r="I11" s="133"/>
    </row>
    <row r="12" spans="1:9" s="94" customFormat="1" ht="24.75" customHeight="1">
      <c r="A12" s="156"/>
      <c r="B12" s="166" t="s">
        <v>140</v>
      </c>
      <c r="C12" s="177">
        <v>2005</v>
      </c>
      <c r="D12" s="178">
        <v>2010</v>
      </c>
      <c r="E12" s="161">
        <v>1240000</v>
      </c>
      <c r="F12" s="155">
        <v>110000</v>
      </c>
      <c r="G12" s="196">
        <f>SUM(H12:I12)</f>
        <v>450000</v>
      </c>
      <c r="H12" s="161">
        <v>10000</v>
      </c>
      <c r="I12" s="133">
        <v>440000</v>
      </c>
    </row>
    <row r="13" spans="1:9" s="94" customFormat="1" ht="11.25" customHeight="1">
      <c r="A13" s="156"/>
      <c r="B13" s="166"/>
      <c r="C13" s="177"/>
      <c r="D13" s="178"/>
      <c r="E13" s="161"/>
      <c r="F13" s="155"/>
      <c r="G13" s="196"/>
      <c r="H13" s="161"/>
      <c r="I13" s="133"/>
    </row>
    <row r="14" spans="1:9" s="94" customFormat="1" ht="15" customHeight="1">
      <c r="A14" s="156"/>
      <c r="B14" s="166" t="s">
        <v>69</v>
      </c>
      <c r="C14" s="177">
        <v>2010</v>
      </c>
      <c r="D14" s="178">
        <v>2010</v>
      </c>
      <c r="E14" s="161"/>
      <c r="F14" s="190"/>
      <c r="G14" s="196">
        <f>SUM(H14:I14)</f>
        <v>15000</v>
      </c>
      <c r="H14" s="161">
        <v>15000</v>
      </c>
      <c r="I14" s="133"/>
    </row>
    <row r="15" spans="1:9" s="94" customFormat="1" ht="11.25" customHeight="1">
      <c r="A15" s="156"/>
      <c r="B15" s="166"/>
      <c r="C15" s="177"/>
      <c r="D15" s="178"/>
      <c r="E15" s="161"/>
      <c r="F15" s="190"/>
      <c r="G15" s="196"/>
      <c r="H15" s="161"/>
      <c r="I15" s="133"/>
    </row>
    <row r="16" spans="1:9" s="94" customFormat="1" ht="15" customHeight="1">
      <c r="A16" s="156"/>
      <c r="B16" s="166" t="s">
        <v>34</v>
      </c>
      <c r="C16" s="177">
        <v>2007</v>
      </c>
      <c r="D16" s="178">
        <v>2010</v>
      </c>
      <c r="E16" s="161"/>
      <c r="F16" s="190"/>
      <c r="G16" s="196">
        <f t="shared" si="0"/>
        <v>5000</v>
      </c>
      <c r="H16" s="161">
        <v>5000</v>
      </c>
      <c r="I16" s="133"/>
    </row>
    <row r="17" spans="1:9" s="94" customFormat="1" ht="12.75">
      <c r="A17" s="156"/>
      <c r="B17" s="166"/>
      <c r="C17" s="177"/>
      <c r="D17" s="178"/>
      <c r="E17" s="161"/>
      <c r="F17" s="190"/>
      <c r="G17" s="196"/>
      <c r="H17" s="161"/>
      <c r="I17" s="133"/>
    </row>
    <row r="18" spans="1:9" s="94" customFormat="1" ht="25.5">
      <c r="A18" s="156"/>
      <c r="B18" s="166" t="s">
        <v>74</v>
      </c>
      <c r="C18" s="177">
        <v>2010</v>
      </c>
      <c r="D18" s="178">
        <v>2010</v>
      </c>
      <c r="E18" s="161"/>
      <c r="F18" s="155"/>
      <c r="G18" s="196">
        <f t="shared" si="0"/>
        <v>5000</v>
      </c>
      <c r="H18" s="161">
        <v>5000</v>
      </c>
      <c r="I18" s="133"/>
    </row>
    <row r="19" spans="1:9" s="94" customFormat="1" ht="12.75">
      <c r="A19" s="156"/>
      <c r="B19" s="166"/>
      <c r="C19" s="177"/>
      <c r="D19" s="178"/>
      <c r="E19" s="161"/>
      <c r="F19" s="190"/>
      <c r="G19" s="196">
        <f t="shared" si="0"/>
        <v>0</v>
      </c>
      <c r="H19" s="161"/>
      <c r="I19" s="133"/>
    </row>
    <row r="20" spans="1:9" s="94" customFormat="1" ht="12.75">
      <c r="A20" s="156"/>
      <c r="B20" s="166" t="s">
        <v>70</v>
      </c>
      <c r="C20" s="177">
        <v>2009</v>
      </c>
      <c r="D20" s="178">
        <v>2010</v>
      </c>
      <c r="E20" s="161"/>
      <c r="F20" s="190"/>
      <c r="G20" s="196">
        <f t="shared" si="0"/>
        <v>52000</v>
      </c>
      <c r="H20" s="161">
        <v>12000</v>
      </c>
      <c r="I20" s="133">
        <v>40000</v>
      </c>
    </row>
    <row r="21" spans="1:9" s="94" customFormat="1" ht="12.75">
      <c r="A21" s="156"/>
      <c r="B21" s="166"/>
      <c r="C21" s="177"/>
      <c r="D21" s="178"/>
      <c r="E21" s="161"/>
      <c r="F21" s="190"/>
      <c r="G21" s="196">
        <f t="shared" si="0"/>
        <v>0</v>
      </c>
      <c r="H21" s="161"/>
      <c r="I21" s="133"/>
    </row>
    <row r="22" spans="1:9" s="94" customFormat="1" ht="25.5">
      <c r="A22" s="156"/>
      <c r="B22" s="166" t="s">
        <v>71</v>
      </c>
      <c r="C22" s="177">
        <v>2010</v>
      </c>
      <c r="D22" s="178">
        <v>2010</v>
      </c>
      <c r="E22" s="161">
        <v>30000</v>
      </c>
      <c r="F22" s="155">
        <v>30000</v>
      </c>
      <c r="G22" s="196">
        <f t="shared" si="0"/>
        <v>15000</v>
      </c>
      <c r="H22" s="161">
        <v>15000</v>
      </c>
      <c r="I22" s="133">
        <v>0</v>
      </c>
    </row>
    <row r="23" spans="1:9" s="94" customFormat="1" ht="12.75">
      <c r="A23" s="156"/>
      <c r="B23" s="166"/>
      <c r="C23" s="177"/>
      <c r="D23" s="178"/>
      <c r="E23" s="161"/>
      <c r="F23" s="190"/>
      <c r="G23" s="196">
        <f t="shared" si="0"/>
        <v>0</v>
      </c>
      <c r="H23" s="161"/>
      <c r="I23" s="133"/>
    </row>
    <row r="24" spans="1:9" s="94" customFormat="1" ht="25.5">
      <c r="A24" s="156"/>
      <c r="B24" s="167" t="s">
        <v>72</v>
      </c>
      <c r="C24" s="177">
        <v>2010</v>
      </c>
      <c r="D24" s="178">
        <v>2010</v>
      </c>
      <c r="E24" s="161">
        <v>83000</v>
      </c>
      <c r="F24" s="155">
        <v>83000</v>
      </c>
      <c r="G24" s="196">
        <f t="shared" si="0"/>
        <v>10000</v>
      </c>
      <c r="H24" s="161">
        <v>10000</v>
      </c>
      <c r="I24" s="133"/>
    </row>
    <row r="25" spans="1:9" s="94" customFormat="1" ht="12.75">
      <c r="A25" s="156"/>
      <c r="B25" s="166"/>
      <c r="C25" s="177"/>
      <c r="D25" s="178"/>
      <c r="E25" s="161"/>
      <c r="F25" s="155"/>
      <c r="G25" s="195"/>
      <c r="H25" s="161"/>
      <c r="I25" s="133"/>
    </row>
    <row r="26" spans="1:9" s="94" customFormat="1" ht="25.5">
      <c r="A26" s="156"/>
      <c r="B26" s="298" t="s">
        <v>73</v>
      </c>
      <c r="C26" s="181">
        <v>2010</v>
      </c>
      <c r="D26" s="182">
        <v>2011</v>
      </c>
      <c r="E26" s="164"/>
      <c r="F26" s="271"/>
      <c r="G26" s="349">
        <f>SUM(H26:I26)</f>
        <v>40000</v>
      </c>
      <c r="H26" s="164">
        <v>40000</v>
      </c>
      <c r="I26" s="273"/>
    </row>
    <row r="27" spans="1:9" s="94" customFormat="1" ht="12.75">
      <c r="A27" s="156"/>
      <c r="B27" s="167"/>
      <c r="C27" s="177"/>
      <c r="D27" s="178"/>
      <c r="E27" s="161"/>
      <c r="F27" s="155"/>
      <c r="G27" s="196">
        <f>SUM(H27:I27)</f>
        <v>0</v>
      </c>
      <c r="H27" s="161"/>
      <c r="I27" s="133"/>
    </row>
    <row r="28" spans="1:9" s="94" customFormat="1" ht="27.75" customHeight="1">
      <c r="A28" s="156"/>
      <c r="B28" s="168" t="s">
        <v>53</v>
      </c>
      <c r="C28" s="183">
        <v>2008</v>
      </c>
      <c r="D28" s="184">
        <v>2011</v>
      </c>
      <c r="E28" s="165">
        <v>1000</v>
      </c>
      <c r="F28" s="296">
        <v>1000</v>
      </c>
      <c r="G28" s="350">
        <f>SUM(H28:I28)</f>
        <v>10000</v>
      </c>
      <c r="H28" s="165">
        <v>10000</v>
      </c>
      <c r="I28" s="297"/>
    </row>
    <row r="29" spans="1:9" s="94" customFormat="1" ht="12.75">
      <c r="A29" s="156"/>
      <c r="B29" s="168"/>
      <c r="C29" s="177"/>
      <c r="D29" s="178"/>
      <c r="E29" s="161"/>
      <c r="F29" s="155"/>
      <c r="G29" s="196">
        <f>SUM(H29:I29)</f>
        <v>0</v>
      </c>
      <c r="H29" s="161"/>
      <c r="I29" s="133"/>
    </row>
    <row r="30" spans="1:9" ht="26.25" thickBot="1">
      <c r="A30" s="270"/>
      <c r="B30" s="378" t="s">
        <v>57</v>
      </c>
      <c r="C30" s="185">
        <v>2007</v>
      </c>
      <c r="D30" s="186">
        <v>2011</v>
      </c>
      <c r="E30" s="99"/>
      <c r="F30" s="194"/>
      <c r="G30" s="351">
        <f>SUM(H30:I30)</f>
        <v>20000</v>
      </c>
      <c r="H30" s="99">
        <v>20000</v>
      </c>
      <c r="I30" s="100"/>
    </row>
    <row r="31" spans="1:9" ht="12.75">
      <c r="A31" s="134"/>
      <c r="B31" s="415"/>
      <c r="C31" s="300"/>
      <c r="D31" s="300"/>
      <c r="E31" s="89"/>
      <c r="F31" s="89"/>
      <c r="G31" s="38"/>
      <c r="H31" s="89"/>
      <c r="I31" s="89"/>
    </row>
    <row r="32" spans="1:9" ht="12.75">
      <c r="A32" s="134"/>
      <c r="B32" s="415"/>
      <c r="C32" s="300"/>
      <c r="D32" s="300"/>
      <c r="E32" s="89"/>
      <c r="F32" s="89"/>
      <c r="G32" s="38"/>
      <c r="H32" s="89"/>
      <c r="I32" s="89"/>
    </row>
    <row r="33" spans="1:9" ht="13.5" thickBot="1">
      <c r="A33" s="134"/>
      <c r="B33" s="415"/>
      <c r="C33" s="300"/>
      <c r="D33" s="300"/>
      <c r="E33" s="89"/>
      <c r="F33" s="89"/>
      <c r="G33" s="38"/>
      <c r="H33" s="89"/>
      <c r="I33" s="89"/>
    </row>
    <row r="34" spans="1:9" ht="12.75" customHeight="1">
      <c r="A34" s="420" t="s">
        <v>84</v>
      </c>
      <c r="B34" s="423" t="s">
        <v>85</v>
      </c>
      <c r="C34" s="149" t="s">
        <v>38</v>
      </c>
      <c r="D34" s="176"/>
      <c r="E34" s="127" t="s">
        <v>129</v>
      </c>
      <c r="F34" s="187" t="s">
        <v>89</v>
      </c>
      <c r="G34" s="426" t="s">
        <v>83</v>
      </c>
      <c r="H34" s="429" t="s">
        <v>130</v>
      </c>
      <c r="I34" s="430"/>
    </row>
    <row r="35" spans="1:9" ht="12.75">
      <c r="A35" s="421"/>
      <c r="B35" s="424"/>
      <c r="C35" s="128" t="s">
        <v>110</v>
      </c>
      <c r="D35" s="129" t="s">
        <v>112</v>
      </c>
      <c r="E35" s="130" t="s">
        <v>22</v>
      </c>
      <c r="F35" s="188" t="s">
        <v>108</v>
      </c>
      <c r="G35" s="427"/>
      <c r="H35" s="416" t="s">
        <v>107</v>
      </c>
      <c r="I35" s="418" t="s">
        <v>131</v>
      </c>
    </row>
    <row r="36" spans="1:9" ht="13.5" thickBot="1">
      <c r="A36" s="422"/>
      <c r="B36" s="425"/>
      <c r="C36" s="275" t="s">
        <v>111</v>
      </c>
      <c r="D36" s="276" t="s">
        <v>113</v>
      </c>
      <c r="E36" s="277"/>
      <c r="F36" s="278" t="s">
        <v>109</v>
      </c>
      <c r="G36" s="428"/>
      <c r="H36" s="417"/>
      <c r="I36" s="419"/>
    </row>
    <row r="37" spans="1:9" ht="27.75" customHeight="1">
      <c r="A37" s="156"/>
      <c r="B37" s="168" t="s">
        <v>76</v>
      </c>
      <c r="C37" s="177">
        <v>2010</v>
      </c>
      <c r="D37" s="178">
        <v>2010</v>
      </c>
      <c r="E37" s="161"/>
      <c r="F37" s="155"/>
      <c r="G37" s="196">
        <f aca="true" t="shared" si="1" ref="G37:G51">SUM(H37:I37)</f>
        <v>4000</v>
      </c>
      <c r="H37" s="161">
        <v>4000</v>
      </c>
      <c r="I37" s="133"/>
    </row>
    <row r="38" spans="1:9" ht="12.75">
      <c r="A38" s="156"/>
      <c r="B38" s="168"/>
      <c r="C38" s="177"/>
      <c r="D38" s="178"/>
      <c r="E38" s="161"/>
      <c r="F38" s="155"/>
      <c r="G38" s="196">
        <f t="shared" si="1"/>
        <v>0</v>
      </c>
      <c r="H38" s="161"/>
      <c r="I38" s="133"/>
    </row>
    <row r="39" spans="1:9" ht="25.5">
      <c r="A39" s="156"/>
      <c r="B39" s="166" t="s">
        <v>75</v>
      </c>
      <c r="C39" s="177">
        <v>2006</v>
      </c>
      <c r="D39" s="178">
        <v>2010</v>
      </c>
      <c r="E39" s="161"/>
      <c r="F39" s="155"/>
      <c r="G39" s="196">
        <f t="shared" si="1"/>
        <v>6000</v>
      </c>
      <c r="H39" s="161">
        <v>6000</v>
      </c>
      <c r="I39" s="133"/>
    </row>
    <row r="40" spans="1:9" ht="12.75">
      <c r="A40" s="156"/>
      <c r="B40" s="168"/>
      <c r="C40" s="177"/>
      <c r="D40" s="178"/>
      <c r="E40" s="161"/>
      <c r="F40" s="155"/>
      <c r="G40" s="196">
        <f t="shared" si="1"/>
        <v>0</v>
      </c>
      <c r="H40" s="161"/>
      <c r="I40" s="133"/>
    </row>
    <row r="41" spans="1:9" ht="25.5">
      <c r="A41" s="156"/>
      <c r="B41" s="168" t="s">
        <v>54</v>
      </c>
      <c r="C41" s="177">
        <v>2009</v>
      </c>
      <c r="D41" s="178">
        <v>2011</v>
      </c>
      <c r="E41" s="161">
        <v>44900</v>
      </c>
      <c r="F41" s="155">
        <v>44900</v>
      </c>
      <c r="G41" s="196">
        <f t="shared" si="1"/>
        <v>12000</v>
      </c>
      <c r="H41" s="161">
        <v>12000</v>
      </c>
      <c r="I41" s="133"/>
    </row>
    <row r="42" spans="1:9" ht="12.75">
      <c r="A42" s="166"/>
      <c r="B42" s="168"/>
      <c r="C42" s="177"/>
      <c r="D42" s="178"/>
      <c r="E42" s="161"/>
      <c r="F42" s="155"/>
      <c r="G42" s="196">
        <f t="shared" si="1"/>
        <v>0</v>
      </c>
      <c r="H42" s="161"/>
      <c r="I42" s="133"/>
    </row>
    <row r="43" spans="1:9" ht="13.5" customHeight="1">
      <c r="A43" s="310"/>
      <c r="B43" s="166" t="s">
        <v>55</v>
      </c>
      <c r="C43" s="177">
        <v>2009</v>
      </c>
      <c r="D43" s="178">
        <v>2011</v>
      </c>
      <c r="E43" s="161"/>
      <c r="F43" s="155"/>
      <c r="G43" s="196">
        <f t="shared" si="1"/>
        <v>15000</v>
      </c>
      <c r="H43" s="161">
        <v>15000</v>
      </c>
      <c r="I43" s="133">
        <v>0</v>
      </c>
    </row>
    <row r="44" spans="1:9" ht="12.75">
      <c r="A44" s="158"/>
      <c r="B44" s="169"/>
      <c r="C44" s="177"/>
      <c r="D44" s="178"/>
      <c r="E44" s="161"/>
      <c r="F44" s="155"/>
      <c r="G44" s="196"/>
      <c r="H44" s="161"/>
      <c r="I44" s="133"/>
    </row>
    <row r="45" spans="1:9" ht="13.5" customHeight="1">
      <c r="A45" s="158"/>
      <c r="B45" s="166" t="s">
        <v>77</v>
      </c>
      <c r="C45" s="177">
        <v>2010</v>
      </c>
      <c r="D45" s="178">
        <v>2011</v>
      </c>
      <c r="E45" s="161"/>
      <c r="F45" s="155"/>
      <c r="G45" s="196">
        <f t="shared" si="1"/>
        <v>10000</v>
      </c>
      <c r="H45" s="161">
        <v>10000</v>
      </c>
      <c r="I45" s="133"/>
    </row>
    <row r="46" spans="1:9" ht="12.75">
      <c r="A46" s="158"/>
      <c r="B46" s="168"/>
      <c r="C46" s="177"/>
      <c r="D46" s="178"/>
      <c r="E46" s="161"/>
      <c r="F46" s="155"/>
      <c r="G46" s="196"/>
      <c r="H46" s="161"/>
      <c r="I46" s="133"/>
    </row>
    <row r="47" spans="1:9" ht="25.5">
      <c r="A47" s="158"/>
      <c r="B47" s="166" t="s">
        <v>56</v>
      </c>
      <c r="C47" s="177">
        <v>2008</v>
      </c>
      <c r="D47" s="178">
        <v>2011</v>
      </c>
      <c r="E47" s="161">
        <v>66000</v>
      </c>
      <c r="F47" s="155">
        <v>10000</v>
      </c>
      <c r="G47" s="196">
        <f t="shared" si="1"/>
        <v>20000</v>
      </c>
      <c r="H47" s="161">
        <v>20000</v>
      </c>
      <c r="I47" s="133"/>
    </row>
    <row r="48" spans="1:9" ht="12.75">
      <c r="A48" s="158"/>
      <c r="B48" s="169"/>
      <c r="C48" s="177"/>
      <c r="D48" s="178"/>
      <c r="E48" s="161"/>
      <c r="F48" s="155"/>
      <c r="G48" s="196"/>
      <c r="H48" s="161"/>
      <c r="I48" s="133"/>
    </row>
    <row r="49" spans="1:9" ht="25.5">
      <c r="A49" s="158"/>
      <c r="B49" s="166" t="s">
        <v>58</v>
      </c>
      <c r="C49" s="177">
        <v>2006</v>
      </c>
      <c r="D49" s="178">
        <v>2011</v>
      </c>
      <c r="E49" s="161">
        <v>10000</v>
      </c>
      <c r="F49" s="155">
        <v>10000</v>
      </c>
      <c r="G49" s="196">
        <f t="shared" si="1"/>
        <v>10000</v>
      </c>
      <c r="H49" s="161">
        <v>10000</v>
      </c>
      <c r="I49" s="133"/>
    </row>
    <row r="50" spans="1:9" ht="12.75">
      <c r="A50" s="158"/>
      <c r="B50" s="169"/>
      <c r="C50" s="177"/>
      <c r="D50" s="178"/>
      <c r="E50" s="161"/>
      <c r="F50" s="155"/>
      <c r="G50" s="196">
        <f t="shared" si="1"/>
        <v>0</v>
      </c>
      <c r="H50" s="161"/>
      <c r="I50" s="133"/>
    </row>
    <row r="51" spans="1:9" ht="25.5">
      <c r="A51" s="158"/>
      <c r="B51" s="166" t="s">
        <v>59</v>
      </c>
      <c r="C51" s="177">
        <v>2007</v>
      </c>
      <c r="D51" s="178">
        <v>2010</v>
      </c>
      <c r="E51" s="161">
        <v>690000</v>
      </c>
      <c r="F51" s="155">
        <v>5000</v>
      </c>
      <c r="G51" s="196">
        <f t="shared" si="1"/>
        <v>15000</v>
      </c>
      <c r="H51" s="161">
        <v>15000</v>
      </c>
      <c r="I51" s="133"/>
    </row>
    <row r="52" spans="1:9" ht="12.75">
      <c r="A52" s="158"/>
      <c r="B52" s="168"/>
      <c r="C52" s="177"/>
      <c r="D52" s="178"/>
      <c r="E52" s="161"/>
      <c r="F52" s="155"/>
      <c r="G52" s="195"/>
      <c r="H52" s="161"/>
      <c r="I52" s="133"/>
    </row>
    <row r="53" spans="1:9" ht="12.75">
      <c r="A53" s="157" t="s">
        <v>93</v>
      </c>
      <c r="B53" s="303"/>
      <c r="C53" s="304"/>
      <c r="D53" s="304"/>
      <c r="E53" s="304"/>
      <c r="F53" s="305"/>
      <c r="G53" s="196">
        <f aca="true" t="shared" si="2" ref="G53:G60">SUM(H53:I53)</f>
        <v>150000</v>
      </c>
      <c r="H53" s="304">
        <f>SUM(H54:H56)</f>
        <v>150000</v>
      </c>
      <c r="I53" s="367">
        <f>SUM(I54:I56)</f>
        <v>0</v>
      </c>
    </row>
    <row r="54" spans="1:9" ht="38.25" customHeight="1">
      <c r="A54" s="274" t="s">
        <v>79</v>
      </c>
      <c r="B54" s="166" t="s">
        <v>42</v>
      </c>
      <c r="C54" s="177">
        <v>2010</v>
      </c>
      <c r="D54" s="178">
        <v>2010</v>
      </c>
      <c r="E54" s="161"/>
      <c r="F54" s="190"/>
      <c r="G54" s="196">
        <f t="shared" si="2"/>
        <v>100000</v>
      </c>
      <c r="H54" s="161">
        <v>100000</v>
      </c>
      <c r="I54" s="133"/>
    </row>
    <row r="55" spans="1:9" ht="25.5">
      <c r="A55" s="274" t="s">
        <v>143</v>
      </c>
      <c r="B55" s="166" t="s">
        <v>60</v>
      </c>
      <c r="C55" s="411">
        <v>2008</v>
      </c>
      <c r="D55" s="178">
        <v>2012</v>
      </c>
      <c r="E55" s="161">
        <v>15000</v>
      </c>
      <c r="F55" s="155">
        <v>15000</v>
      </c>
      <c r="G55" s="196">
        <f t="shared" si="2"/>
        <v>30000</v>
      </c>
      <c r="H55" s="413">
        <v>30000</v>
      </c>
      <c r="I55" s="412"/>
    </row>
    <row r="56" spans="1:9" ht="26.25" thickBot="1">
      <c r="A56" s="405"/>
      <c r="B56" s="406" t="s">
        <v>144</v>
      </c>
      <c r="C56" s="407">
        <v>2006</v>
      </c>
      <c r="D56" s="294">
        <v>2010</v>
      </c>
      <c r="E56" s="295"/>
      <c r="F56" s="408"/>
      <c r="G56" s="409">
        <f t="shared" si="2"/>
        <v>20000</v>
      </c>
      <c r="H56" s="414">
        <v>20000</v>
      </c>
      <c r="I56" s="410"/>
    </row>
    <row r="57" spans="1:9" ht="25.5">
      <c r="A57" s="279" t="s">
        <v>80</v>
      </c>
      <c r="B57" s="352"/>
      <c r="C57" s="353"/>
      <c r="D57" s="354"/>
      <c r="E57" s="355">
        <v>12500</v>
      </c>
      <c r="F57" s="356">
        <v>12500</v>
      </c>
      <c r="G57" s="358">
        <f t="shared" si="2"/>
        <v>8600</v>
      </c>
      <c r="H57" s="280">
        <f>SUM(H58)</f>
        <v>8600</v>
      </c>
      <c r="I57" s="280">
        <f>SUM(I58)</f>
        <v>0</v>
      </c>
    </row>
    <row r="58" spans="1:9" ht="12.75">
      <c r="A58" s="274" t="s">
        <v>81</v>
      </c>
      <c r="B58" s="359" t="s">
        <v>82</v>
      </c>
      <c r="C58" s="360">
        <v>2009</v>
      </c>
      <c r="D58" s="361">
        <v>2010</v>
      </c>
      <c r="E58" s="362"/>
      <c r="F58" s="363"/>
      <c r="G58" s="364">
        <f t="shared" si="2"/>
        <v>8600</v>
      </c>
      <c r="H58" s="362">
        <v>8600</v>
      </c>
      <c r="I58" s="365"/>
    </row>
    <row r="59" spans="1:9" ht="26.25" customHeight="1">
      <c r="A59" s="281" t="s">
        <v>39</v>
      </c>
      <c r="B59" s="169"/>
      <c r="C59" s="357"/>
      <c r="D59" s="184"/>
      <c r="E59" s="165"/>
      <c r="F59" s="296"/>
      <c r="G59" s="350">
        <f t="shared" si="2"/>
        <v>300000</v>
      </c>
      <c r="H59" s="287">
        <f>SUM(H60:H60)</f>
        <v>100000</v>
      </c>
      <c r="I59" s="287">
        <f>SUM(I60:I60)</f>
        <v>200000</v>
      </c>
    </row>
    <row r="60" spans="1:9" ht="26.25" thickBot="1">
      <c r="A60" s="377" t="s">
        <v>23</v>
      </c>
      <c r="B60" s="172" t="s">
        <v>78</v>
      </c>
      <c r="C60" s="366">
        <v>2008</v>
      </c>
      <c r="D60" s="186">
        <v>2010</v>
      </c>
      <c r="E60" s="99"/>
      <c r="F60" s="194"/>
      <c r="G60" s="351">
        <f t="shared" si="2"/>
        <v>300000</v>
      </c>
      <c r="H60" s="99">
        <v>100000</v>
      </c>
      <c r="I60" s="100">
        <v>200000</v>
      </c>
    </row>
    <row r="61" spans="1:9" ht="12.75">
      <c r="A61" s="376"/>
      <c r="B61" s="134"/>
      <c r="C61" s="300"/>
      <c r="D61" s="300"/>
      <c r="E61" s="89"/>
      <c r="F61" s="89"/>
      <c r="G61" s="38"/>
      <c r="H61" s="89"/>
      <c r="I61" s="89"/>
    </row>
    <row r="62" spans="1:9" ht="13.5" thickBot="1">
      <c r="A62" s="376"/>
      <c r="B62" s="134"/>
      <c r="C62" s="300"/>
      <c r="D62" s="300"/>
      <c r="E62" s="89"/>
      <c r="F62" s="89"/>
      <c r="G62" s="38"/>
      <c r="H62" s="89"/>
      <c r="I62" s="89"/>
    </row>
    <row r="63" spans="1:9" ht="12.75" customHeight="1">
      <c r="A63" s="420" t="s">
        <v>84</v>
      </c>
      <c r="B63" s="423" t="s">
        <v>85</v>
      </c>
      <c r="C63" s="149" t="s">
        <v>38</v>
      </c>
      <c r="D63" s="176"/>
      <c r="E63" s="127" t="s">
        <v>129</v>
      </c>
      <c r="F63" s="187" t="s">
        <v>89</v>
      </c>
      <c r="G63" s="426" t="s">
        <v>83</v>
      </c>
      <c r="H63" s="429" t="s">
        <v>130</v>
      </c>
      <c r="I63" s="430"/>
    </row>
    <row r="64" spans="1:9" ht="12.75" customHeight="1">
      <c r="A64" s="421"/>
      <c r="B64" s="424"/>
      <c r="C64" s="128" t="s">
        <v>110</v>
      </c>
      <c r="D64" s="129" t="s">
        <v>112</v>
      </c>
      <c r="E64" s="130" t="s">
        <v>22</v>
      </c>
      <c r="F64" s="188" t="s">
        <v>108</v>
      </c>
      <c r="G64" s="427"/>
      <c r="H64" s="416" t="s">
        <v>107</v>
      </c>
      <c r="I64" s="418" t="s">
        <v>131</v>
      </c>
    </row>
    <row r="65" spans="1:9" ht="12.75" customHeight="1" thickBot="1">
      <c r="A65" s="422"/>
      <c r="B65" s="425"/>
      <c r="C65" s="275" t="s">
        <v>111</v>
      </c>
      <c r="D65" s="276" t="s">
        <v>113</v>
      </c>
      <c r="E65" s="277"/>
      <c r="F65" s="278" t="s">
        <v>109</v>
      </c>
      <c r="G65" s="428"/>
      <c r="H65" s="417"/>
      <c r="I65" s="419"/>
    </row>
    <row r="66" spans="1:9" s="93" customFormat="1" ht="18.75" customHeight="1">
      <c r="A66" s="368" t="s">
        <v>94</v>
      </c>
      <c r="B66" s="282"/>
      <c r="C66" s="283"/>
      <c r="D66" s="284"/>
      <c r="E66" s="285">
        <v>12500</v>
      </c>
      <c r="F66" s="286">
        <v>12500</v>
      </c>
      <c r="G66" s="196">
        <f aca="true" t="shared" si="3" ref="G66:G72">SUM(H66:I66)</f>
        <v>85000</v>
      </c>
      <c r="H66" s="287">
        <f>SUM(H67:H68)</f>
        <v>85000</v>
      </c>
      <c r="I66" s="287">
        <f>SUM(I67:I68)</f>
        <v>0</v>
      </c>
    </row>
    <row r="67" spans="1:9" s="93" customFormat="1" ht="29.25" customHeight="1" thickBot="1">
      <c r="A67" s="159" t="s">
        <v>142</v>
      </c>
      <c r="B67" s="401" t="s">
        <v>141</v>
      </c>
      <c r="C67" s="402">
        <v>2008</v>
      </c>
      <c r="D67" s="403">
        <v>2010</v>
      </c>
      <c r="E67" s="398">
        <v>47000</v>
      </c>
      <c r="F67" s="399">
        <v>47000</v>
      </c>
      <c r="G67" s="349">
        <f>SUM(H67:I67)</f>
        <v>80000</v>
      </c>
      <c r="H67" s="404">
        <v>80000</v>
      </c>
      <c r="I67" s="400"/>
    </row>
    <row r="68" spans="1:9" ht="26.25" thickBot="1">
      <c r="A68" s="159" t="s">
        <v>40</v>
      </c>
      <c r="B68" s="172" t="s">
        <v>41</v>
      </c>
      <c r="C68" s="366">
        <v>2003</v>
      </c>
      <c r="D68" s="186">
        <v>2015</v>
      </c>
      <c r="E68" s="99">
        <v>1000</v>
      </c>
      <c r="F68" s="194">
        <v>1000</v>
      </c>
      <c r="G68" s="351">
        <f t="shared" si="3"/>
        <v>5000</v>
      </c>
      <c r="H68" s="99">
        <v>5000</v>
      </c>
      <c r="I68" s="100"/>
    </row>
    <row r="69" spans="1:9" ht="38.25">
      <c r="A69" s="157" t="s">
        <v>91</v>
      </c>
      <c r="B69" s="171"/>
      <c r="C69" s="288"/>
      <c r="D69" s="180"/>
      <c r="E69" s="163">
        <v>40000</v>
      </c>
      <c r="F69" s="193">
        <v>40000</v>
      </c>
      <c r="G69" s="196">
        <f t="shared" si="3"/>
        <v>246680</v>
      </c>
      <c r="H69" s="197">
        <f>SUM(H71:H73)</f>
        <v>86680</v>
      </c>
      <c r="I69" s="197">
        <f>SUM(I71:I73)</f>
        <v>160000</v>
      </c>
    </row>
    <row r="70" spans="1:9" ht="12.75">
      <c r="A70" s="157"/>
      <c r="B70" s="171"/>
      <c r="C70" s="288"/>
      <c r="D70" s="180"/>
      <c r="E70" s="163"/>
      <c r="F70" s="193"/>
      <c r="G70" s="196">
        <f t="shared" si="3"/>
        <v>0</v>
      </c>
      <c r="H70" s="160"/>
      <c r="I70" s="200"/>
    </row>
    <row r="71" spans="1:9" ht="51">
      <c r="A71" s="274" t="s">
        <v>35</v>
      </c>
      <c r="B71" s="170" t="s">
        <v>36</v>
      </c>
      <c r="C71" s="174">
        <v>2006</v>
      </c>
      <c r="D71" s="175">
        <v>2011</v>
      </c>
      <c r="E71" s="173">
        <v>36475</v>
      </c>
      <c r="F71" s="192">
        <v>36475</v>
      </c>
      <c r="G71" s="196">
        <f t="shared" si="3"/>
        <v>5330</v>
      </c>
      <c r="H71" s="97">
        <v>5330</v>
      </c>
      <c r="I71" s="133"/>
    </row>
    <row r="72" spans="1:9" ht="25.5">
      <c r="A72" s="274" t="s">
        <v>43</v>
      </c>
      <c r="B72" s="167" t="s">
        <v>44</v>
      </c>
      <c r="C72" s="288">
        <v>2010</v>
      </c>
      <c r="D72" s="180">
        <v>2010</v>
      </c>
      <c r="E72" s="163"/>
      <c r="F72" s="193"/>
      <c r="G72" s="196">
        <f t="shared" si="3"/>
        <v>78000</v>
      </c>
      <c r="H72" s="161">
        <v>78000</v>
      </c>
      <c r="I72" s="133"/>
    </row>
    <row r="73" spans="1:9" ht="25.5">
      <c r="A73" s="274" t="s">
        <v>37</v>
      </c>
      <c r="B73" s="170" t="s">
        <v>87</v>
      </c>
      <c r="C73" s="174">
        <v>2006</v>
      </c>
      <c r="D73" s="175">
        <v>2011</v>
      </c>
      <c r="E73" s="162">
        <v>121400</v>
      </c>
      <c r="F73" s="191">
        <v>121400</v>
      </c>
      <c r="G73" s="196">
        <f>SUM(H73:I73)</f>
        <v>163350</v>
      </c>
      <c r="H73" s="161">
        <v>3350</v>
      </c>
      <c r="I73" s="133">
        <v>160000</v>
      </c>
    </row>
    <row r="74" spans="1:9" ht="12.75">
      <c r="A74" s="379"/>
      <c r="B74" s="380"/>
      <c r="C74" s="381"/>
      <c r="D74" s="382"/>
      <c r="E74" s="383"/>
      <c r="F74" s="384"/>
      <c r="G74" s="349"/>
      <c r="H74" s="164"/>
      <c r="I74" s="273"/>
    </row>
    <row r="75" spans="1:9" s="93" customFormat="1" ht="27" customHeight="1">
      <c r="A75" s="392" t="s">
        <v>136</v>
      </c>
      <c r="B75" s="385"/>
      <c r="C75" s="386"/>
      <c r="D75" s="387"/>
      <c r="E75" s="388">
        <v>23200</v>
      </c>
      <c r="F75" s="389">
        <v>23200</v>
      </c>
      <c r="G75" s="390">
        <f>SUM(H75:I75)</f>
        <v>805000</v>
      </c>
      <c r="H75" s="388">
        <f>SUM(H76:H77)</f>
        <v>405000</v>
      </c>
      <c r="I75" s="391">
        <f>SUM(I76:I77)</f>
        <v>400000</v>
      </c>
    </row>
    <row r="76" spans="1:9" ht="12.75">
      <c r="A76" s="379"/>
      <c r="B76" s="380"/>
      <c r="C76" s="381"/>
      <c r="D76" s="382"/>
      <c r="E76" s="383"/>
      <c r="F76" s="384"/>
      <c r="G76" s="349"/>
      <c r="H76" s="164"/>
      <c r="I76" s="273"/>
    </row>
    <row r="77" spans="1:9" ht="28.5" customHeight="1" thickBot="1">
      <c r="A77" s="289" t="s">
        <v>137</v>
      </c>
      <c r="B77" s="172" t="s">
        <v>138</v>
      </c>
      <c r="C77" s="290">
        <v>2008</v>
      </c>
      <c r="D77" s="291">
        <v>2010</v>
      </c>
      <c r="E77" s="292">
        <v>1500</v>
      </c>
      <c r="F77" s="293">
        <v>1500</v>
      </c>
      <c r="G77" s="351">
        <f>SUM(H77:I77)</f>
        <v>805000</v>
      </c>
      <c r="H77" s="99">
        <v>405000</v>
      </c>
      <c r="I77" s="100">
        <v>400000</v>
      </c>
    </row>
    <row r="78" spans="1:9" ht="12.75">
      <c r="A78" s="311"/>
      <c r="B78" s="134"/>
      <c r="C78" s="348"/>
      <c r="D78" s="348"/>
      <c r="E78" s="38"/>
      <c r="F78" s="38"/>
      <c r="G78" s="103"/>
      <c r="H78" s="89"/>
      <c r="I78" s="89"/>
    </row>
    <row r="79" spans="1:9" ht="12.75">
      <c r="A79" s="299"/>
      <c r="B79" s="134"/>
      <c r="C79" s="300"/>
      <c r="D79" s="300"/>
      <c r="E79" s="89"/>
      <c r="F79" s="89"/>
      <c r="G79" s="89"/>
      <c r="H79" s="89"/>
      <c r="I79" s="89"/>
    </row>
    <row r="80" spans="1:9" ht="16.5" thickBot="1">
      <c r="A80" s="435" t="s">
        <v>118</v>
      </c>
      <c r="B80" s="435"/>
      <c r="C80" s="152"/>
      <c r="D80" s="152"/>
      <c r="E80" s="152"/>
      <c r="F80" s="153"/>
      <c r="G80" s="301">
        <f>SUM(G69+G66+G59+G57+G53+G7+G75)</f>
        <v>8324280</v>
      </c>
      <c r="H80" s="301">
        <f>SUM(H69+H66+H59+H57+H53+H7+H75)</f>
        <v>1384280</v>
      </c>
      <c r="I80" s="301">
        <f>SUM(I69+I66+I59+I57+I53+I7+I75)</f>
        <v>6940000</v>
      </c>
    </row>
    <row r="81" spans="1:9" ht="16.5" thickTop="1">
      <c r="A81" s="269"/>
      <c r="B81" s="269"/>
      <c r="C81" s="152"/>
      <c r="D81" s="152"/>
      <c r="E81" s="152"/>
      <c r="F81" s="153"/>
      <c r="G81" s="154"/>
      <c r="H81" s="154"/>
      <c r="I81" s="154"/>
    </row>
    <row r="82" spans="1:9" ht="15.75">
      <c r="A82" s="135"/>
      <c r="B82" s="135"/>
      <c r="C82" s="31"/>
      <c r="D82" s="31"/>
      <c r="E82" s="136"/>
      <c r="F82" s="105"/>
      <c r="G82" s="137"/>
      <c r="H82" s="137"/>
      <c r="I82" s="137"/>
    </row>
    <row r="83" spans="1:7" s="41" customFormat="1" ht="12.75">
      <c r="A83" s="126"/>
      <c r="B83" s="126"/>
      <c r="F83" s="31" t="s">
        <v>117</v>
      </c>
      <c r="G83" s="31"/>
    </row>
    <row r="84" spans="1:7" s="41" customFormat="1" ht="15">
      <c r="A84" s="126"/>
      <c r="B84" s="126"/>
      <c r="C84" s="436" t="s">
        <v>115</v>
      </c>
      <c r="D84" s="436"/>
      <c r="E84" s="137"/>
      <c r="F84" s="31"/>
      <c r="G84" s="31"/>
    </row>
    <row r="85" spans="1:6" s="41" customFormat="1" ht="12.75">
      <c r="A85" s="126"/>
      <c r="B85" s="126"/>
      <c r="C85" s="433" t="s">
        <v>116</v>
      </c>
      <c r="D85" s="433"/>
      <c r="F85" s="31"/>
    </row>
    <row r="86" spans="3:4" ht="12.75">
      <c r="C86" s="102"/>
      <c r="D86" s="102"/>
    </row>
    <row r="87" spans="3:4" ht="12.75">
      <c r="C87" s="434" t="s">
        <v>117</v>
      </c>
      <c r="D87" s="434"/>
    </row>
  </sheetData>
  <sheetProtection/>
  <mergeCells count="22">
    <mergeCell ref="A4:A6"/>
    <mergeCell ref="B4:B6"/>
    <mergeCell ref="C85:D85"/>
    <mergeCell ref="C87:D87"/>
    <mergeCell ref="A80:B80"/>
    <mergeCell ref="C84:D84"/>
    <mergeCell ref="A34:A36"/>
    <mergeCell ref="B34:B36"/>
    <mergeCell ref="G4:G6"/>
    <mergeCell ref="H4:I4"/>
    <mergeCell ref="H5:H6"/>
    <mergeCell ref="I5:I6"/>
    <mergeCell ref="G34:G36"/>
    <mergeCell ref="H34:I34"/>
    <mergeCell ref="H35:H36"/>
    <mergeCell ref="I35:I36"/>
    <mergeCell ref="H64:H65"/>
    <mergeCell ref="I64:I65"/>
    <mergeCell ref="A63:A65"/>
    <mergeCell ref="B63:B65"/>
    <mergeCell ref="G63:G65"/>
    <mergeCell ref="H63:I63"/>
  </mergeCells>
  <printOptions/>
  <pageMargins left="0.984251968503937" right="0.984251968503937" top="0.5905511811023623" bottom="0.3937007874015748" header="0.5118110236220472" footer="0.1968503937007874"/>
  <pageSetup horizontalDpi="300" verticalDpi="300" orientation="landscape" pageOrder="overThenDown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7"/>
  <sheetViews>
    <sheetView tabSelected="1" zoomScalePageLayoutView="0" workbookViewId="0" topLeftCell="F76">
      <selection activeCell="N84" sqref="N84"/>
    </sheetView>
  </sheetViews>
  <sheetFormatPr defaultColWidth="9.00390625" defaultRowHeight="12.75"/>
  <cols>
    <col min="1" max="1" width="21.375" style="0" customWidth="1"/>
    <col min="2" max="2" width="17.25390625" style="0" customWidth="1"/>
    <col min="3" max="3" width="14.125" style="5" customWidth="1"/>
    <col min="4" max="4" width="5.875" style="0" customWidth="1"/>
    <col min="5" max="5" width="6.00390625" style="0" customWidth="1"/>
    <col min="6" max="6" width="15.75390625" style="0" customWidth="1"/>
    <col min="7" max="7" width="12.625" style="0" customWidth="1"/>
    <col min="8" max="8" width="10.25390625" style="0" customWidth="1"/>
    <col min="9" max="10" width="10.125" style="0" customWidth="1"/>
    <col min="11" max="11" width="9.875" style="0" customWidth="1"/>
    <col min="12" max="12" width="10.125" style="0" bestFit="1" customWidth="1"/>
    <col min="13" max="13" width="7.375" style="0" customWidth="1"/>
  </cols>
  <sheetData>
    <row r="1" spans="1:11" ht="12.75">
      <c r="A1" s="11"/>
      <c r="C1" s="525" t="s">
        <v>122</v>
      </c>
      <c r="D1" s="526"/>
      <c r="E1" s="526"/>
      <c r="F1" s="526"/>
      <c r="K1" s="375" t="s">
        <v>149</v>
      </c>
    </row>
    <row r="2" spans="1:11" ht="12.75">
      <c r="A2" s="4"/>
      <c r="C2" s="525" t="s">
        <v>95</v>
      </c>
      <c r="D2" s="526"/>
      <c r="E2" s="526"/>
      <c r="F2" s="526"/>
      <c r="I2" s="22"/>
      <c r="K2" s="101" t="s">
        <v>148</v>
      </c>
    </row>
    <row r="3" spans="1:6" ht="12.75">
      <c r="A3" s="4"/>
      <c r="C3" s="527" t="s">
        <v>119</v>
      </c>
      <c r="D3" s="528"/>
      <c r="E3" s="528"/>
      <c r="F3" s="528"/>
    </row>
    <row r="4" spans="1:6" ht="12.75">
      <c r="A4" s="4"/>
      <c r="C4" s="90"/>
      <c r="D4" s="313"/>
      <c r="E4" s="313"/>
      <c r="F4" s="313"/>
    </row>
    <row r="5" spans="1:6" ht="12.75">
      <c r="A5" s="4"/>
      <c r="C5" s="90" t="s">
        <v>145</v>
      </c>
      <c r="D5" s="313"/>
      <c r="E5" s="313"/>
      <c r="F5" s="313"/>
    </row>
    <row r="6" spans="1:6" ht="12.75">
      <c r="A6" s="4"/>
      <c r="C6" s="90"/>
      <c r="D6" s="313"/>
      <c r="E6" s="313"/>
      <c r="F6" s="313"/>
    </row>
    <row r="7" spans="1:6" ht="13.5" thickBot="1">
      <c r="A7" s="4"/>
      <c r="C7" s="90"/>
      <c r="D7" s="313"/>
      <c r="E7" s="313"/>
      <c r="F7" s="313"/>
    </row>
    <row r="8" spans="1:12" s="8" customFormat="1" ht="13.5" thickBot="1">
      <c r="A8" s="494" t="s">
        <v>101</v>
      </c>
      <c r="B8" s="533" t="s">
        <v>123</v>
      </c>
      <c r="C8" s="464" t="s">
        <v>20</v>
      </c>
      <c r="D8" s="494" t="s">
        <v>19</v>
      </c>
      <c r="E8" s="495"/>
      <c r="F8" s="492" t="s">
        <v>16</v>
      </c>
      <c r="G8" s="492" t="s">
        <v>17</v>
      </c>
      <c r="H8" s="489" t="s">
        <v>21</v>
      </c>
      <c r="I8" s="490"/>
      <c r="J8" s="490"/>
      <c r="K8" s="491"/>
      <c r="L8" s="207"/>
    </row>
    <row r="9" spans="1:12" s="8" customFormat="1" ht="36.75" customHeight="1" thickBot="1">
      <c r="A9" s="496"/>
      <c r="B9" s="534"/>
      <c r="C9" s="465"/>
      <c r="D9" s="496"/>
      <c r="E9" s="497"/>
      <c r="F9" s="493"/>
      <c r="G9" s="493"/>
      <c r="H9" s="257" t="s">
        <v>18</v>
      </c>
      <c r="I9" s="256">
        <v>2010</v>
      </c>
      <c r="J9" s="219">
        <v>2011</v>
      </c>
      <c r="K9" s="220">
        <v>2012</v>
      </c>
      <c r="L9" s="207"/>
    </row>
    <row r="10" spans="1:12" s="8" customFormat="1" ht="12.75" customHeight="1" thickBot="1">
      <c r="A10" s="312"/>
      <c r="B10" s="312"/>
      <c r="C10" s="308"/>
      <c r="D10" s="312"/>
      <c r="E10" s="312"/>
      <c r="F10" s="312"/>
      <c r="G10" s="312"/>
      <c r="H10" s="308"/>
      <c r="I10" s="307"/>
      <c r="J10" s="307"/>
      <c r="K10" s="307"/>
      <c r="L10" s="207"/>
    </row>
    <row r="11" spans="1:12" s="267" customFormat="1" ht="51.75" customHeight="1" thickBot="1">
      <c r="A11" s="258" t="s">
        <v>45</v>
      </c>
      <c r="B11" s="529" t="s">
        <v>134</v>
      </c>
      <c r="C11" s="530"/>
      <c r="D11" s="259">
        <v>2004</v>
      </c>
      <c r="E11" s="260">
        <v>2014</v>
      </c>
      <c r="F11" s="261"/>
      <c r="G11" s="262">
        <f>SUM(G12+G27+G22)</f>
        <v>17988093</v>
      </c>
      <c r="H11" s="262">
        <f>SUM(H12+H17+H27+H22)</f>
        <v>1455534</v>
      </c>
      <c r="I11" s="263">
        <f>SUM(I12+I17+I27+I22)</f>
        <v>6450000</v>
      </c>
      <c r="J11" s="264">
        <f>SUM(J12+J17+J27+J22)</f>
        <v>4900000</v>
      </c>
      <c r="K11" s="265">
        <f>SUM(K12+K17+K27+K22)</f>
        <v>3200000</v>
      </c>
      <c r="L11" s="266" t="e">
        <f>SUM(#REF!+#REF!+#REF!)</f>
        <v>#REF!</v>
      </c>
    </row>
    <row r="12" spans="1:12" ht="12.75">
      <c r="A12" s="484" t="s">
        <v>120</v>
      </c>
      <c r="B12" s="555"/>
      <c r="C12" s="521" t="s">
        <v>135</v>
      </c>
      <c r="D12" s="484">
        <v>2004</v>
      </c>
      <c r="E12" s="522">
        <v>2013</v>
      </c>
      <c r="F12" s="393" t="s">
        <v>126</v>
      </c>
      <c r="G12" s="394">
        <f aca="true" t="shared" si="0" ref="G12:G31">SUM(H12:L12)</f>
        <v>2650510</v>
      </c>
      <c r="H12" s="394">
        <f>SUM(H13:H16)</f>
        <v>50510</v>
      </c>
      <c r="I12" s="395">
        <f>SUM(I13:I16)</f>
        <v>0</v>
      </c>
      <c r="J12" s="396">
        <f>SUM(J13:J16)</f>
        <v>1200000</v>
      </c>
      <c r="K12" s="397">
        <f>SUM(K13:K16)</f>
        <v>1200000</v>
      </c>
      <c r="L12" s="211">
        <f>SUM(L13:L16)</f>
        <v>200000</v>
      </c>
    </row>
    <row r="13" spans="1:12" ht="12.75">
      <c r="A13" s="452"/>
      <c r="B13" s="456"/>
      <c r="C13" s="450"/>
      <c r="D13" s="452"/>
      <c r="E13" s="447"/>
      <c r="F13" s="230" t="s">
        <v>107</v>
      </c>
      <c r="G13" s="238">
        <f t="shared" si="0"/>
        <v>602710</v>
      </c>
      <c r="H13" s="238">
        <v>2710</v>
      </c>
      <c r="I13" s="235">
        <v>0</v>
      </c>
      <c r="J13" s="91">
        <v>200000</v>
      </c>
      <c r="K13" s="217">
        <v>200000</v>
      </c>
      <c r="L13" s="3">
        <v>200000</v>
      </c>
    </row>
    <row r="14" spans="1:12" ht="12.75">
      <c r="A14" s="452"/>
      <c r="B14" s="456"/>
      <c r="C14" s="450"/>
      <c r="D14" s="452"/>
      <c r="E14" s="447"/>
      <c r="F14" s="230" t="s">
        <v>114</v>
      </c>
      <c r="G14" s="238">
        <f t="shared" si="0"/>
        <v>0</v>
      </c>
      <c r="H14" s="238"/>
      <c r="I14" s="235">
        <v>0</v>
      </c>
      <c r="J14" s="91"/>
      <c r="K14" s="217"/>
      <c r="L14" s="3"/>
    </row>
    <row r="15" spans="1:12" ht="12.75">
      <c r="A15" s="452"/>
      <c r="B15" s="456"/>
      <c r="C15" s="450"/>
      <c r="D15" s="452"/>
      <c r="E15" s="447"/>
      <c r="F15" s="230" t="s">
        <v>51</v>
      </c>
      <c r="G15" s="238">
        <f t="shared" si="0"/>
        <v>2000000</v>
      </c>
      <c r="H15" s="238"/>
      <c r="I15" s="235"/>
      <c r="J15" s="91">
        <v>1000000</v>
      </c>
      <c r="K15" s="217">
        <v>1000000</v>
      </c>
      <c r="L15" s="3"/>
    </row>
    <row r="16" spans="1:12" ht="13.5" thickBot="1">
      <c r="A16" s="453"/>
      <c r="B16" s="457"/>
      <c r="C16" s="451"/>
      <c r="D16" s="453"/>
      <c r="E16" s="448"/>
      <c r="F16" s="232" t="s">
        <v>96</v>
      </c>
      <c r="G16" s="240">
        <f t="shared" si="0"/>
        <v>47800</v>
      </c>
      <c r="H16" s="240">
        <v>47800</v>
      </c>
      <c r="I16" s="242">
        <v>0</v>
      </c>
      <c r="J16" s="98"/>
      <c r="K16" s="218">
        <v>0</v>
      </c>
      <c r="L16" s="3"/>
    </row>
    <row r="17" spans="1:12" ht="12.75" customHeight="1">
      <c r="A17" s="421" t="s">
        <v>146</v>
      </c>
      <c r="B17" s="439"/>
      <c r="C17" s="460" t="s">
        <v>135</v>
      </c>
      <c r="D17" s="445">
        <v>2005</v>
      </c>
      <c r="E17" s="442">
        <v>2010</v>
      </c>
      <c r="F17" s="229" t="s">
        <v>126</v>
      </c>
      <c r="G17" s="237">
        <f aca="true" t="shared" si="1" ref="G17:G26">SUM(H17:L17)</f>
        <v>1717441</v>
      </c>
      <c r="H17" s="237">
        <f>SUM(H18:H21)</f>
        <v>1267441</v>
      </c>
      <c r="I17" s="234">
        <f>SUM(I18:I21)</f>
        <v>450000</v>
      </c>
      <c r="J17" s="224">
        <f>SUM(J18:J21)</f>
        <v>0</v>
      </c>
      <c r="K17" s="225">
        <f>SUM(K18:K21)</f>
        <v>0</v>
      </c>
      <c r="L17" s="3"/>
    </row>
    <row r="18" spans="1:12" ht="12.75">
      <c r="A18" s="421"/>
      <c r="B18" s="439"/>
      <c r="C18" s="460"/>
      <c r="D18" s="445"/>
      <c r="E18" s="442"/>
      <c r="F18" s="230" t="s">
        <v>107</v>
      </c>
      <c r="G18" s="238">
        <f t="shared" si="1"/>
        <v>147441</v>
      </c>
      <c r="H18" s="238">
        <v>137441</v>
      </c>
      <c r="I18" s="235">
        <v>10000</v>
      </c>
      <c r="J18" s="91"/>
      <c r="K18" s="217"/>
      <c r="L18" s="3"/>
    </row>
    <row r="19" spans="1:12" ht="12.75">
      <c r="A19" s="421"/>
      <c r="B19" s="439"/>
      <c r="C19" s="460"/>
      <c r="D19" s="445"/>
      <c r="E19" s="442"/>
      <c r="F19" s="230" t="s">
        <v>114</v>
      </c>
      <c r="G19" s="238">
        <f t="shared" si="1"/>
        <v>1000000</v>
      </c>
      <c r="H19" s="238">
        <v>1000000</v>
      </c>
      <c r="I19" s="235">
        <v>0</v>
      </c>
      <c r="J19" s="91"/>
      <c r="K19" s="217"/>
      <c r="L19" s="3"/>
    </row>
    <row r="20" spans="1:12" ht="12.75">
      <c r="A20" s="421"/>
      <c r="B20" s="439"/>
      <c r="C20" s="460"/>
      <c r="D20" s="445"/>
      <c r="E20" s="442"/>
      <c r="F20" s="230" t="s">
        <v>51</v>
      </c>
      <c r="G20" s="238">
        <f t="shared" si="1"/>
        <v>0</v>
      </c>
      <c r="H20" s="238"/>
      <c r="I20" s="235"/>
      <c r="J20" s="91"/>
      <c r="K20" s="217">
        <v>0</v>
      </c>
      <c r="L20" s="3"/>
    </row>
    <row r="21" spans="1:12" ht="13.5" thickBot="1">
      <c r="A21" s="422"/>
      <c r="B21" s="440"/>
      <c r="C21" s="523"/>
      <c r="D21" s="446"/>
      <c r="E21" s="443"/>
      <c r="F21" s="232" t="s">
        <v>96</v>
      </c>
      <c r="G21" s="240">
        <f t="shared" si="1"/>
        <v>570000</v>
      </c>
      <c r="H21" s="240">
        <v>130000</v>
      </c>
      <c r="I21" s="242">
        <v>440000</v>
      </c>
      <c r="J21" s="98">
        <v>0</v>
      </c>
      <c r="K21" s="218">
        <v>0</v>
      </c>
      <c r="L21" s="3"/>
    </row>
    <row r="22" spans="1:12" ht="12.75" customHeight="1">
      <c r="A22" s="531" t="s">
        <v>49</v>
      </c>
      <c r="B22" s="532"/>
      <c r="C22" s="459" t="s">
        <v>135</v>
      </c>
      <c r="D22" s="498">
        <v>2007</v>
      </c>
      <c r="E22" s="483">
        <v>2011</v>
      </c>
      <c r="F22" s="231" t="s">
        <v>126</v>
      </c>
      <c r="G22" s="239">
        <f t="shared" si="1"/>
        <v>9767419</v>
      </c>
      <c r="H22" s="239">
        <f>SUM(H23:H26)</f>
        <v>67419</v>
      </c>
      <c r="I22" s="241">
        <f>SUM(I23:I26)</f>
        <v>6000000</v>
      </c>
      <c r="J22" s="215">
        <f>SUM(J23:J26)</f>
        <v>3700000</v>
      </c>
      <c r="K22" s="216">
        <f>SUM(K23:K26)</f>
        <v>0</v>
      </c>
      <c r="L22" s="3"/>
    </row>
    <row r="23" spans="1:12" ht="12.75">
      <c r="A23" s="421"/>
      <c r="B23" s="439"/>
      <c r="C23" s="460"/>
      <c r="D23" s="445"/>
      <c r="E23" s="442"/>
      <c r="F23" s="230" t="s">
        <v>107</v>
      </c>
      <c r="G23" s="238">
        <f t="shared" si="1"/>
        <v>416469</v>
      </c>
      <c r="H23" s="238">
        <v>16469</v>
      </c>
      <c r="I23" s="235">
        <v>300000</v>
      </c>
      <c r="J23" s="91">
        <v>100000</v>
      </c>
      <c r="K23" s="217"/>
      <c r="L23" s="3"/>
    </row>
    <row r="24" spans="1:12" ht="12.75">
      <c r="A24" s="421"/>
      <c r="B24" s="439"/>
      <c r="C24" s="460"/>
      <c r="D24" s="445"/>
      <c r="E24" s="442"/>
      <c r="F24" s="230" t="s">
        <v>114</v>
      </c>
      <c r="G24" s="238">
        <f t="shared" si="1"/>
        <v>2500000</v>
      </c>
      <c r="H24" s="238"/>
      <c r="I24" s="235">
        <v>1800000</v>
      </c>
      <c r="J24" s="91">
        <v>700000</v>
      </c>
      <c r="K24" s="217"/>
      <c r="L24" s="3"/>
    </row>
    <row r="25" spans="1:12" ht="12.75">
      <c r="A25" s="421"/>
      <c r="B25" s="439"/>
      <c r="C25" s="460"/>
      <c r="D25" s="445"/>
      <c r="E25" s="442"/>
      <c r="F25" s="230" t="s">
        <v>51</v>
      </c>
      <c r="G25" s="238">
        <f t="shared" si="1"/>
        <v>2900000</v>
      </c>
      <c r="H25" s="238"/>
      <c r="I25" s="235"/>
      <c r="J25" s="91">
        <v>2900000</v>
      </c>
      <c r="K25" s="217">
        <v>0</v>
      </c>
      <c r="L25" s="3"/>
    </row>
    <row r="26" spans="1:12" ht="13.5" thickBot="1">
      <c r="A26" s="422"/>
      <c r="B26" s="440"/>
      <c r="C26" s="523"/>
      <c r="D26" s="446"/>
      <c r="E26" s="443"/>
      <c r="F26" s="232" t="s">
        <v>96</v>
      </c>
      <c r="G26" s="240">
        <f t="shared" si="1"/>
        <v>3950950</v>
      </c>
      <c r="H26" s="240">
        <v>50950</v>
      </c>
      <c r="I26" s="242">
        <v>3900000</v>
      </c>
      <c r="J26" s="98">
        <v>0</v>
      </c>
      <c r="K26" s="218">
        <v>0</v>
      </c>
      <c r="L26" s="3"/>
    </row>
    <row r="27" spans="1:12" ht="12.75" customHeight="1">
      <c r="A27" s="452" t="s">
        <v>50</v>
      </c>
      <c r="B27" s="456"/>
      <c r="C27" s="449" t="s">
        <v>135</v>
      </c>
      <c r="D27" s="452">
        <v>2007</v>
      </c>
      <c r="E27" s="447">
        <v>2014</v>
      </c>
      <c r="F27" s="231" t="s">
        <v>126</v>
      </c>
      <c r="G27" s="239">
        <f t="shared" si="0"/>
        <v>5570164</v>
      </c>
      <c r="H27" s="239">
        <f>SUM(H28:H31)</f>
        <v>70164</v>
      </c>
      <c r="I27" s="241">
        <f>SUM(I28:I31)</f>
        <v>0</v>
      </c>
      <c r="J27" s="215">
        <f>SUM(J28:J31)</f>
        <v>0</v>
      </c>
      <c r="K27" s="216">
        <f>SUM(K28:K31)</f>
        <v>2000000</v>
      </c>
      <c r="L27" s="211">
        <f>SUM(L28:L31)</f>
        <v>3500000</v>
      </c>
    </row>
    <row r="28" spans="1:12" ht="12.75">
      <c r="A28" s="452"/>
      <c r="B28" s="456"/>
      <c r="C28" s="450"/>
      <c r="D28" s="452"/>
      <c r="E28" s="447"/>
      <c r="F28" s="230" t="s">
        <v>107</v>
      </c>
      <c r="G28" s="238">
        <f t="shared" si="0"/>
        <v>1019214</v>
      </c>
      <c r="H28" s="238">
        <v>19214</v>
      </c>
      <c r="I28" s="235">
        <v>0</v>
      </c>
      <c r="J28" s="91"/>
      <c r="K28" s="217">
        <v>500000</v>
      </c>
      <c r="L28" s="3">
        <v>500000</v>
      </c>
    </row>
    <row r="29" spans="1:12" ht="12.75">
      <c r="A29" s="452"/>
      <c r="B29" s="456"/>
      <c r="C29" s="450"/>
      <c r="D29" s="452"/>
      <c r="E29" s="447"/>
      <c r="F29" s="230" t="s">
        <v>114</v>
      </c>
      <c r="G29" s="238">
        <f t="shared" si="0"/>
        <v>4500000</v>
      </c>
      <c r="H29" s="238"/>
      <c r="I29" s="235">
        <v>0</v>
      </c>
      <c r="J29" s="91"/>
      <c r="K29" s="217">
        <v>1500000</v>
      </c>
      <c r="L29" s="3">
        <v>3000000</v>
      </c>
    </row>
    <row r="30" spans="1:12" ht="12.75">
      <c r="A30" s="452"/>
      <c r="B30" s="456"/>
      <c r="C30" s="450"/>
      <c r="D30" s="452"/>
      <c r="E30" s="447"/>
      <c r="F30" s="230" t="s">
        <v>51</v>
      </c>
      <c r="G30" s="238">
        <f t="shared" si="0"/>
        <v>0</v>
      </c>
      <c r="H30" s="238"/>
      <c r="I30" s="235"/>
      <c r="J30" s="91"/>
      <c r="K30" s="217">
        <v>0</v>
      </c>
      <c r="L30" s="3">
        <v>0</v>
      </c>
    </row>
    <row r="31" spans="1:12" ht="13.5" thickBot="1">
      <c r="A31" s="453"/>
      <c r="B31" s="457"/>
      <c r="C31" s="451"/>
      <c r="D31" s="453"/>
      <c r="E31" s="448"/>
      <c r="F31" s="232" t="s">
        <v>96</v>
      </c>
      <c r="G31" s="240">
        <f t="shared" si="0"/>
        <v>50950</v>
      </c>
      <c r="H31" s="240">
        <v>50950</v>
      </c>
      <c r="I31" s="242">
        <v>0</v>
      </c>
      <c r="J31" s="98">
        <v>0</v>
      </c>
      <c r="K31" s="218">
        <v>0</v>
      </c>
      <c r="L31" s="3"/>
    </row>
    <row r="32" spans="1:12" ht="12.75">
      <c r="A32" s="208"/>
      <c r="B32" s="208"/>
      <c r="C32" s="208"/>
      <c r="D32" s="208"/>
      <c r="E32" s="208"/>
      <c r="F32" s="141"/>
      <c r="G32" s="7"/>
      <c r="H32" s="7"/>
      <c r="I32" s="7"/>
      <c r="J32" s="7"/>
      <c r="K32" s="7"/>
      <c r="L32" s="3"/>
    </row>
    <row r="33" spans="1:12" ht="12.75">
      <c r="A33" s="208"/>
      <c r="B33" s="208"/>
      <c r="C33" s="208"/>
      <c r="D33" s="208"/>
      <c r="E33" s="208"/>
      <c r="F33" s="141"/>
      <c r="G33" s="7"/>
      <c r="H33" s="7"/>
      <c r="I33" s="7"/>
      <c r="J33" s="7"/>
      <c r="K33" s="7"/>
      <c r="L33" s="3"/>
    </row>
    <row r="34" spans="1:12" ht="12.75">
      <c r="A34" s="208"/>
      <c r="B34" s="208"/>
      <c r="C34" s="208"/>
      <c r="D34" s="208"/>
      <c r="E34" s="208"/>
      <c r="F34" s="141"/>
      <c r="G34" s="7"/>
      <c r="H34" s="7"/>
      <c r="I34" s="7"/>
      <c r="J34" s="7"/>
      <c r="K34" s="7"/>
      <c r="L34" s="3"/>
    </row>
    <row r="35" spans="1:12" ht="12.75">
      <c r="A35" s="208"/>
      <c r="B35" s="208"/>
      <c r="C35" s="208"/>
      <c r="D35" s="208"/>
      <c r="E35" s="208"/>
      <c r="F35" s="141"/>
      <c r="G35" s="7"/>
      <c r="H35" s="7"/>
      <c r="I35" s="7"/>
      <c r="J35" s="7"/>
      <c r="K35" s="7"/>
      <c r="L35" s="3"/>
    </row>
    <row r="36" spans="1:12" ht="13.5" thickBot="1">
      <c r="A36" s="208"/>
      <c r="B36" s="208"/>
      <c r="C36" s="208"/>
      <c r="D36" s="208"/>
      <c r="E36" s="208"/>
      <c r="F36" s="141"/>
      <c r="G36" s="7"/>
      <c r="H36" s="7"/>
      <c r="I36" s="7"/>
      <c r="J36" s="7"/>
      <c r="K36" s="7"/>
      <c r="L36" s="3"/>
    </row>
    <row r="37" spans="1:12" ht="13.5" thickBot="1">
      <c r="A37" s="494" t="s">
        <v>101</v>
      </c>
      <c r="B37" s="533" t="s">
        <v>123</v>
      </c>
      <c r="C37" s="464" t="s">
        <v>20</v>
      </c>
      <c r="D37" s="494" t="s">
        <v>19</v>
      </c>
      <c r="E37" s="495"/>
      <c r="F37" s="492" t="s">
        <v>16</v>
      </c>
      <c r="G37" s="492" t="s">
        <v>17</v>
      </c>
      <c r="H37" s="489" t="s">
        <v>21</v>
      </c>
      <c r="I37" s="490"/>
      <c r="J37" s="490"/>
      <c r="K37" s="491"/>
      <c r="L37" s="3"/>
    </row>
    <row r="38" spans="1:12" ht="36.75" thickBot="1">
      <c r="A38" s="496"/>
      <c r="B38" s="534"/>
      <c r="C38" s="465"/>
      <c r="D38" s="496"/>
      <c r="E38" s="497"/>
      <c r="F38" s="493"/>
      <c r="G38" s="493"/>
      <c r="H38" s="257" t="s">
        <v>18</v>
      </c>
      <c r="I38" s="256">
        <v>2010</v>
      </c>
      <c r="J38" s="219">
        <v>2011</v>
      </c>
      <c r="K38" s="220">
        <v>2012</v>
      </c>
      <c r="L38" s="3"/>
    </row>
    <row r="39" spans="1:12" ht="13.5" thickBot="1">
      <c r="A39" s="312"/>
      <c r="B39" s="312"/>
      <c r="C39" s="308"/>
      <c r="D39" s="312"/>
      <c r="E39" s="312"/>
      <c r="F39" s="312"/>
      <c r="G39" s="312"/>
      <c r="H39" s="308"/>
      <c r="I39" s="307"/>
      <c r="J39" s="307"/>
      <c r="K39" s="307"/>
      <c r="L39" s="3"/>
    </row>
    <row r="40" spans="1:19" s="209" customFormat="1" ht="54" customHeight="1" thickBot="1">
      <c r="A40" s="306" t="s">
        <v>52</v>
      </c>
      <c r="B40" s="462" t="s">
        <v>48</v>
      </c>
      <c r="C40" s="554"/>
      <c r="D40" s="226">
        <v>2004</v>
      </c>
      <c r="E40" s="227">
        <v>2015</v>
      </c>
      <c r="F40" s="255"/>
      <c r="G40" s="236">
        <f>SUM(G41+G44+G48)</f>
        <v>2210933</v>
      </c>
      <c r="H40" s="236">
        <f>SUM(H41+H44+H48)</f>
        <v>480933</v>
      </c>
      <c r="I40" s="233">
        <f>SUM(I41+I44+I48)</f>
        <v>330000</v>
      </c>
      <c r="J40" s="222">
        <f>SUM(J41+J44+J48)</f>
        <v>400000</v>
      </c>
      <c r="K40" s="223">
        <f>SUM(K41+K44+K48)</f>
        <v>400000</v>
      </c>
      <c r="L40" s="210" t="e">
        <f>SUM(#REF!+#REF!+L41+L44)</f>
        <v>#REF!</v>
      </c>
      <c r="N40" s="312"/>
      <c r="O40" s="312"/>
      <c r="P40" s="545"/>
      <c r="Q40" s="545"/>
      <c r="R40" s="545"/>
      <c r="S40" s="545"/>
    </row>
    <row r="41" spans="1:12" ht="12.75" customHeight="1">
      <c r="A41" s="531" t="s">
        <v>64</v>
      </c>
      <c r="B41" s="532"/>
      <c r="C41" s="459" t="s">
        <v>135</v>
      </c>
      <c r="D41" s="498">
        <v>2004</v>
      </c>
      <c r="E41" s="483">
        <v>2015</v>
      </c>
      <c r="F41" s="231" t="s">
        <v>126</v>
      </c>
      <c r="G41" s="239">
        <f>SUM(H41:L41)</f>
        <v>1489984</v>
      </c>
      <c r="H41" s="239">
        <f>SUM(H42:H43)</f>
        <v>289984</v>
      </c>
      <c r="I41" s="241">
        <f>SUM(I42:I43)</f>
        <v>0</v>
      </c>
      <c r="J41" s="215">
        <f>SUM(J42:J43)</f>
        <v>300000</v>
      </c>
      <c r="K41" s="216">
        <f>SUM(K42:K43)</f>
        <v>300000</v>
      </c>
      <c r="L41" s="211">
        <f>SUM(L42:L43)</f>
        <v>600000</v>
      </c>
    </row>
    <row r="42" spans="1:12" ht="12.75">
      <c r="A42" s="421"/>
      <c r="B42" s="439"/>
      <c r="C42" s="460"/>
      <c r="D42" s="445"/>
      <c r="E42" s="442"/>
      <c r="F42" s="230" t="s">
        <v>107</v>
      </c>
      <c r="G42" s="238">
        <f aca="true" t="shared" si="2" ref="G42:G47">SUM(H42:L42)</f>
        <v>489984</v>
      </c>
      <c r="H42" s="195">
        <v>89984</v>
      </c>
      <c r="I42" s="161">
        <v>0</v>
      </c>
      <c r="J42" s="95">
        <v>50000</v>
      </c>
      <c r="K42" s="133">
        <v>50000</v>
      </c>
      <c r="L42" s="89">
        <v>300000</v>
      </c>
    </row>
    <row r="43" spans="1:12" ht="12.75">
      <c r="A43" s="431"/>
      <c r="B43" s="553"/>
      <c r="C43" s="524"/>
      <c r="D43" s="454"/>
      <c r="E43" s="485"/>
      <c r="F43" s="230" t="s">
        <v>96</v>
      </c>
      <c r="G43" s="238">
        <f t="shared" si="2"/>
        <v>1000000</v>
      </c>
      <c r="H43" s="195">
        <v>200000</v>
      </c>
      <c r="I43" s="161">
        <v>0</v>
      </c>
      <c r="J43" s="95">
        <v>250000</v>
      </c>
      <c r="K43" s="133">
        <v>250000</v>
      </c>
      <c r="L43" s="89">
        <v>300000</v>
      </c>
    </row>
    <row r="44" spans="1:12" ht="12.75" customHeight="1">
      <c r="A44" s="531" t="s">
        <v>60</v>
      </c>
      <c r="B44" s="532"/>
      <c r="C44" s="459" t="s">
        <v>135</v>
      </c>
      <c r="D44" s="498">
        <v>2008</v>
      </c>
      <c r="E44" s="483">
        <v>2012</v>
      </c>
      <c r="F44" s="231" t="s">
        <v>126</v>
      </c>
      <c r="G44" s="239">
        <f t="shared" si="2"/>
        <v>256834</v>
      </c>
      <c r="H44" s="314">
        <f>SUM(H45:H47)</f>
        <v>26834</v>
      </c>
      <c r="I44" s="315">
        <f>SUM(I45:I47)</f>
        <v>30000</v>
      </c>
      <c r="J44" s="316">
        <f>SUM(J45:J47)</f>
        <v>100000</v>
      </c>
      <c r="K44" s="317">
        <f>SUM(K45:K47)</f>
        <v>100000</v>
      </c>
      <c r="L44" s="211">
        <f>SUM(L45:L47)</f>
        <v>0</v>
      </c>
    </row>
    <row r="45" spans="1:12" ht="12.75">
      <c r="A45" s="421"/>
      <c r="B45" s="439"/>
      <c r="C45" s="460"/>
      <c r="D45" s="445"/>
      <c r="E45" s="442"/>
      <c r="F45" s="230" t="s">
        <v>107</v>
      </c>
      <c r="G45" s="238">
        <f t="shared" si="2"/>
        <v>256834</v>
      </c>
      <c r="H45" s="195">
        <v>26834</v>
      </c>
      <c r="I45" s="161">
        <v>30000</v>
      </c>
      <c r="J45" s="95">
        <v>100000</v>
      </c>
      <c r="K45" s="133">
        <v>100000</v>
      </c>
      <c r="L45" s="3"/>
    </row>
    <row r="46" spans="1:12" ht="12.75">
      <c r="A46" s="421"/>
      <c r="B46" s="439"/>
      <c r="C46" s="460"/>
      <c r="D46" s="445"/>
      <c r="E46" s="442"/>
      <c r="F46" s="230" t="s">
        <v>114</v>
      </c>
      <c r="G46" s="238">
        <f t="shared" si="2"/>
        <v>0</v>
      </c>
      <c r="H46" s="195">
        <v>0</v>
      </c>
      <c r="I46" s="161">
        <v>0</v>
      </c>
      <c r="J46" s="95">
        <v>0</v>
      </c>
      <c r="K46" s="133">
        <v>0</v>
      </c>
      <c r="L46" s="3"/>
    </row>
    <row r="47" spans="1:12" ht="12.75">
      <c r="A47" s="421"/>
      <c r="B47" s="439"/>
      <c r="C47" s="460"/>
      <c r="D47" s="445"/>
      <c r="E47" s="442"/>
      <c r="F47" s="309" t="s">
        <v>96</v>
      </c>
      <c r="G47" s="118">
        <f t="shared" si="2"/>
        <v>0</v>
      </c>
      <c r="H47" s="272">
        <v>0</v>
      </c>
      <c r="I47" s="164">
        <v>0</v>
      </c>
      <c r="J47" s="96">
        <v>0</v>
      </c>
      <c r="K47" s="273">
        <v>0</v>
      </c>
      <c r="L47" s="3"/>
    </row>
    <row r="48" spans="1:12" ht="12.75">
      <c r="A48" s="452" t="s">
        <v>61</v>
      </c>
      <c r="B48" s="456"/>
      <c r="C48" s="449" t="s">
        <v>135</v>
      </c>
      <c r="D48" s="452">
        <v>2008</v>
      </c>
      <c r="E48" s="447">
        <v>2010</v>
      </c>
      <c r="F48" s="231" t="s">
        <v>126</v>
      </c>
      <c r="G48" s="239">
        <f>SUM(H48:L48)</f>
        <v>464115</v>
      </c>
      <c r="H48" s="314">
        <f>SUM(H49:H51)</f>
        <v>164115</v>
      </c>
      <c r="I48" s="315">
        <f>SUM(I49:I51)</f>
        <v>300000</v>
      </c>
      <c r="J48" s="316">
        <f>SUM(J49:J51)</f>
        <v>0</v>
      </c>
      <c r="K48" s="317">
        <f>SUM(K49:K51)</f>
        <v>0</v>
      </c>
      <c r="L48" s="3"/>
    </row>
    <row r="49" spans="1:12" ht="12.75">
      <c r="A49" s="452"/>
      <c r="B49" s="456"/>
      <c r="C49" s="450"/>
      <c r="D49" s="452"/>
      <c r="E49" s="447"/>
      <c r="F49" s="230" t="s">
        <v>107</v>
      </c>
      <c r="G49" s="238">
        <f>SUM(H49:L49)</f>
        <v>133115</v>
      </c>
      <c r="H49" s="195">
        <v>33115</v>
      </c>
      <c r="I49" s="161">
        <v>100000</v>
      </c>
      <c r="J49" s="95">
        <v>0</v>
      </c>
      <c r="K49" s="133"/>
      <c r="L49" s="3"/>
    </row>
    <row r="50" spans="1:12" ht="12.75">
      <c r="A50" s="452"/>
      <c r="B50" s="456"/>
      <c r="C50" s="450"/>
      <c r="D50" s="452"/>
      <c r="E50" s="447"/>
      <c r="F50" s="230" t="s">
        <v>114</v>
      </c>
      <c r="G50" s="238">
        <f>SUM(H50:L50)</f>
        <v>0</v>
      </c>
      <c r="H50" s="198"/>
      <c r="I50" s="318"/>
      <c r="J50" s="319">
        <v>0</v>
      </c>
      <c r="K50" s="320">
        <v>0</v>
      </c>
      <c r="L50" s="3"/>
    </row>
    <row r="51" spans="1:12" ht="13.5" thickBot="1">
      <c r="A51" s="453"/>
      <c r="B51" s="457"/>
      <c r="C51" s="451"/>
      <c r="D51" s="453"/>
      <c r="E51" s="448"/>
      <c r="F51" s="232" t="s">
        <v>96</v>
      </c>
      <c r="G51" s="240">
        <f>SUM(H51:L51)</f>
        <v>331000</v>
      </c>
      <c r="H51" s="199">
        <v>131000</v>
      </c>
      <c r="I51" s="99">
        <v>200000</v>
      </c>
      <c r="J51" s="92"/>
      <c r="K51" s="148">
        <v>0</v>
      </c>
      <c r="L51" s="3"/>
    </row>
    <row r="52" spans="1:12" ht="13.5" thickBot="1">
      <c r="A52" s="208"/>
      <c r="B52" s="208"/>
      <c r="C52" s="208"/>
      <c r="D52" s="208"/>
      <c r="E52" s="208"/>
      <c r="F52" s="141"/>
      <c r="G52" s="7"/>
      <c r="H52" s="37"/>
      <c r="I52" s="37"/>
      <c r="J52" s="37"/>
      <c r="K52" s="37"/>
      <c r="L52" s="3"/>
    </row>
    <row r="53" spans="1:12" s="209" customFormat="1" ht="45.75" customHeight="1" thickBot="1">
      <c r="A53" s="221" t="s">
        <v>26</v>
      </c>
      <c r="B53" s="461" t="s">
        <v>46</v>
      </c>
      <c r="C53" s="466"/>
      <c r="D53" s="221">
        <v>2006</v>
      </c>
      <c r="E53" s="247">
        <v>2013</v>
      </c>
      <c r="F53" s="248"/>
      <c r="G53" s="250">
        <f aca="true" t="shared" si="3" ref="G53:G60">SUM(H53:L53)</f>
        <v>1795051</v>
      </c>
      <c r="H53" s="321">
        <f>SUM(H54+H57)</f>
        <v>135051</v>
      </c>
      <c r="I53" s="322">
        <f>SUM(I54+I57)</f>
        <v>0</v>
      </c>
      <c r="J53" s="323">
        <f>SUM(J54+J57)</f>
        <v>155000</v>
      </c>
      <c r="K53" s="324">
        <f>SUM(K54+K57)</f>
        <v>1230000</v>
      </c>
      <c r="L53" s="212">
        <f>SUM(L57+L54)</f>
        <v>275000</v>
      </c>
    </row>
    <row r="54" spans="1:12" ht="12.75">
      <c r="A54" s="454" t="s">
        <v>27</v>
      </c>
      <c r="B54" s="455"/>
      <c r="C54" s="463" t="s">
        <v>135</v>
      </c>
      <c r="D54" s="454">
        <v>2006</v>
      </c>
      <c r="E54" s="485">
        <v>2011</v>
      </c>
      <c r="F54" s="249" t="s">
        <v>126</v>
      </c>
      <c r="G54" s="251">
        <f t="shared" si="3"/>
        <v>230896</v>
      </c>
      <c r="H54" s="325">
        <f>SUM(H55:H56)</f>
        <v>75896</v>
      </c>
      <c r="I54" s="326">
        <f>SUM(I55:I56)</f>
        <v>0</v>
      </c>
      <c r="J54" s="327">
        <f>SUM(J55:J56)</f>
        <v>155000</v>
      </c>
      <c r="K54" s="328">
        <f>SUM(K55:K56)</f>
        <v>0</v>
      </c>
      <c r="L54" s="214"/>
    </row>
    <row r="55" spans="1:12" ht="12.75">
      <c r="A55" s="452"/>
      <c r="B55" s="456"/>
      <c r="C55" s="450"/>
      <c r="D55" s="452"/>
      <c r="E55" s="447"/>
      <c r="F55" s="245" t="s">
        <v>107</v>
      </c>
      <c r="G55" s="252">
        <f t="shared" si="3"/>
        <v>130896</v>
      </c>
      <c r="H55" s="329">
        <v>75896</v>
      </c>
      <c r="I55" s="330">
        <v>0</v>
      </c>
      <c r="J55" s="338">
        <v>55000</v>
      </c>
      <c r="K55" s="331"/>
      <c r="L55" s="9"/>
    </row>
    <row r="56" spans="1:12" ht="12.75">
      <c r="A56" s="452"/>
      <c r="B56" s="456"/>
      <c r="C56" s="450"/>
      <c r="D56" s="452"/>
      <c r="E56" s="447"/>
      <c r="F56" s="245" t="s">
        <v>132</v>
      </c>
      <c r="G56" s="252">
        <f t="shared" si="3"/>
        <v>100000</v>
      </c>
      <c r="H56" s="332"/>
      <c r="I56" s="333"/>
      <c r="J56" s="338">
        <v>100000</v>
      </c>
      <c r="K56" s="334"/>
      <c r="L56" s="213"/>
    </row>
    <row r="57" spans="1:12" ht="12.75">
      <c r="A57" s="452" t="s">
        <v>65</v>
      </c>
      <c r="B57" s="456"/>
      <c r="C57" s="449" t="s">
        <v>135</v>
      </c>
      <c r="D57" s="452">
        <v>2006</v>
      </c>
      <c r="E57" s="447">
        <v>2013</v>
      </c>
      <c r="F57" s="244" t="s">
        <v>126</v>
      </c>
      <c r="G57" s="253">
        <f t="shared" si="3"/>
        <v>1564155</v>
      </c>
      <c r="H57" s="335">
        <f>SUM(H58:H60)</f>
        <v>59155</v>
      </c>
      <c r="I57" s="336">
        <f>SUM(I58:I60)</f>
        <v>0</v>
      </c>
      <c r="J57" s="268">
        <f>SUM(J58:J60)</f>
        <v>0</v>
      </c>
      <c r="K57" s="337">
        <f>SUM(K58:K60)</f>
        <v>1230000</v>
      </c>
      <c r="L57" s="214">
        <f>SUM(L58:L60)</f>
        <v>275000</v>
      </c>
    </row>
    <row r="58" spans="1:12" ht="12.75">
      <c r="A58" s="452"/>
      <c r="B58" s="456"/>
      <c r="C58" s="450"/>
      <c r="D58" s="452"/>
      <c r="E58" s="447"/>
      <c r="F58" s="245" t="s">
        <v>107</v>
      </c>
      <c r="G58" s="252">
        <f t="shared" si="3"/>
        <v>289155</v>
      </c>
      <c r="H58" s="329">
        <v>59155</v>
      </c>
      <c r="I58" s="330">
        <v>0</v>
      </c>
      <c r="J58" s="338">
        <v>0</v>
      </c>
      <c r="K58" s="331">
        <v>230000</v>
      </c>
      <c r="L58" s="213"/>
    </row>
    <row r="59" spans="1:12" ht="12.75">
      <c r="A59" s="498"/>
      <c r="B59" s="556"/>
      <c r="C59" s="458"/>
      <c r="D59" s="498"/>
      <c r="E59" s="483"/>
      <c r="F59" s="230" t="s">
        <v>114</v>
      </c>
      <c r="G59" s="370">
        <f t="shared" si="3"/>
        <v>0</v>
      </c>
      <c r="H59" s="371"/>
      <c r="I59" s="372"/>
      <c r="J59" s="373"/>
      <c r="K59" s="374">
        <v>0</v>
      </c>
      <c r="L59" s="213"/>
    </row>
    <row r="60" spans="1:12" ht="13.5" thickBot="1">
      <c r="A60" s="453"/>
      <c r="B60" s="457"/>
      <c r="C60" s="451"/>
      <c r="D60" s="453"/>
      <c r="E60" s="448"/>
      <c r="F60" s="246" t="s">
        <v>25</v>
      </c>
      <c r="G60" s="254">
        <f t="shared" si="3"/>
        <v>1275000</v>
      </c>
      <c r="H60" s="339"/>
      <c r="I60" s="340"/>
      <c r="J60" s="341">
        <v>0</v>
      </c>
      <c r="K60" s="369">
        <v>1000000</v>
      </c>
      <c r="L60" s="213">
        <v>275000</v>
      </c>
    </row>
    <row r="61" spans="1:12" ht="12.75">
      <c r="A61" s="208"/>
      <c r="B61" s="208"/>
      <c r="C61" s="208"/>
      <c r="D61" s="208"/>
      <c r="E61" s="208"/>
      <c r="F61" s="141"/>
      <c r="G61" s="10"/>
      <c r="H61" s="342"/>
      <c r="I61" s="342"/>
      <c r="J61" s="104"/>
      <c r="K61" s="342"/>
      <c r="L61" s="213"/>
    </row>
    <row r="62" spans="1:12" ht="12.75">
      <c r="A62" s="208"/>
      <c r="B62" s="208"/>
      <c r="C62" s="208"/>
      <c r="D62" s="208"/>
      <c r="E62" s="208"/>
      <c r="F62" s="141"/>
      <c r="G62" s="10"/>
      <c r="H62" s="342"/>
      <c r="I62" s="342"/>
      <c r="J62" s="104"/>
      <c r="K62" s="342"/>
      <c r="L62" s="213"/>
    </row>
    <row r="63" spans="1:12" ht="12.75">
      <c r="A63" s="208"/>
      <c r="B63" s="208"/>
      <c r="C63" s="208"/>
      <c r="D63" s="208"/>
      <c r="E63" s="208"/>
      <c r="F63" s="141"/>
      <c r="G63" s="10"/>
      <c r="H63" s="342"/>
      <c r="I63" s="342"/>
      <c r="J63" s="104"/>
      <c r="K63" s="342"/>
      <c r="L63" s="213"/>
    </row>
    <row r="64" spans="1:12" ht="12.75">
      <c r="A64" s="208"/>
      <c r="B64" s="208"/>
      <c r="C64" s="208"/>
      <c r="D64" s="208"/>
      <c r="E64" s="208"/>
      <c r="F64" s="141"/>
      <c r="G64" s="10"/>
      <c r="H64" s="342"/>
      <c r="I64" s="342"/>
      <c r="J64" s="104"/>
      <c r="K64" s="342"/>
      <c r="L64" s="213"/>
    </row>
    <row r="65" spans="1:12" ht="12.75">
      <c r="A65" s="208"/>
      <c r="B65" s="208"/>
      <c r="C65" s="208"/>
      <c r="D65" s="208"/>
      <c r="E65" s="208"/>
      <c r="F65" s="141"/>
      <c r="G65" s="10"/>
      <c r="H65" s="342"/>
      <c r="I65" s="342"/>
      <c r="J65" s="104"/>
      <c r="K65" s="342"/>
      <c r="L65" s="213"/>
    </row>
    <row r="66" spans="1:12" ht="12.75">
      <c r="A66" s="208"/>
      <c r="B66" s="208"/>
      <c r="C66" s="208"/>
      <c r="D66" s="208"/>
      <c r="E66" s="208"/>
      <c r="F66" s="141"/>
      <c r="G66" s="10"/>
      <c r="H66" s="342"/>
      <c r="I66" s="342"/>
      <c r="J66" s="104"/>
      <c r="K66" s="342"/>
      <c r="L66" s="213"/>
    </row>
    <row r="67" spans="1:12" ht="12.75">
      <c r="A67" s="208"/>
      <c r="B67" s="208"/>
      <c r="C67" s="208"/>
      <c r="D67" s="208"/>
      <c r="E67" s="208"/>
      <c r="F67" s="141"/>
      <c r="G67" s="10"/>
      <c r="H67" s="342"/>
      <c r="I67" s="342"/>
      <c r="J67" s="104"/>
      <c r="K67" s="342"/>
      <c r="L67" s="213"/>
    </row>
    <row r="68" spans="1:12" ht="12.75">
      <c r="A68" s="208"/>
      <c r="B68" s="208"/>
      <c r="C68" s="208"/>
      <c r="D68" s="208"/>
      <c r="E68" s="208"/>
      <c r="F68" s="141"/>
      <c r="G68" s="10"/>
      <c r="H68" s="342"/>
      <c r="I68" s="342"/>
      <c r="J68" s="104"/>
      <c r="K68" s="342"/>
      <c r="L68" s="213"/>
    </row>
    <row r="69" spans="1:12" ht="13.5" thickBot="1">
      <c r="A69" s="208"/>
      <c r="B69" s="208"/>
      <c r="C69" s="208"/>
      <c r="D69" s="208"/>
      <c r="E69" s="208"/>
      <c r="F69" s="141"/>
      <c r="G69" s="10"/>
      <c r="H69" s="342"/>
      <c r="I69" s="342"/>
      <c r="J69" s="104"/>
      <c r="K69" s="342"/>
      <c r="L69" s="213"/>
    </row>
    <row r="70" spans="1:12" ht="13.5" thickBot="1">
      <c r="A70" s="494" t="s">
        <v>101</v>
      </c>
      <c r="B70" s="533" t="s">
        <v>123</v>
      </c>
      <c r="C70" s="464" t="s">
        <v>20</v>
      </c>
      <c r="D70" s="494" t="s">
        <v>19</v>
      </c>
      <c r="E70" s="495"/>
      <c r="F70" s="492" t="s">
        <v>16</v>
      </c>
      <c r="G70" s="492" t="s">
        <v>17</v>
      </c>
      <c r="H70" s="558" t="s">
        <v>21</v>
      </c>
      <c r="I70" s="559"/>
      <c r="J70" s="559"/>
      <c r="K70" s="560"/>
      <c r="L70" s="213"/>
    </row>
    <row r="71" spans="1:12" ht="36.75" thickBot="1">
      <c r="A71" s="496"/>
      <c r="B71" s="534"/>
      <c r="C71" s="465"/>
      <c r="D71" s="496"/>
      <c r="E71" s="497"/>
      <c r="F71" s="493"/>
      <c r="G71" s="493"/>
      <c r="H71" s="343" t="s">
        <v>18</v>
      </c>
      <c r="I71" s="256">
        <v>2010</v>
      </c>
      <c r="J71" s="219">
        <v>2011</v>
      </c>
      <c r="K71" s="220">
        <v>2012</v>
      </c>
      <c r="L71" s="213"/>
    </row>
    <row r="72" spans="1:12" ht="13.5" thickBot="1">
      <c r="A72" s="208"/>
      <c r="B72" s="208"/>
      <c r="C72" s="208"/>
      <c r="D72" s="208"/>
      <c r="E72" s="208"/>
      <c r="F72" s="141"/>
      <c r="G72" s="10"/>
      <c r="H72" s="342"/>
      <c r="I72" s="342"/>
      <c r="J72" s="104"/>
      <c r="K72" s="342"/>
      <c r="L72" s="213"/>
    </row>
    <row r="73" spans="1:12" s="209" customFormat="1" ht="63.75" customHeight="1" thickBot="1">
      <c r="A73" s="221" t="s">
        <v>28</v>
      </c>
      <c r="B73" s="461" t="s">
        <v>29</v>
      </c>
      <c r="C73" s="466"/>
      <c r="D73" s="226">
        <v>2007</v>
      </c>
      <c r="E73" s="227">
        <v>2012</v>
      </c>
      <c r="F73" s="243"/>
      <c r="G73" s="236">
        <f>SUM(G74+G82+G78)</f>
        <v>4503766</v>
      </c>
      <c r="H73" s="344">
        <f>SUM(H74+H82+H78)</f>
        <v>88766</v>
      </c>
      <c r="I73" s="345">
        <f>SUM(I74+I82+I78)</f>
        <v>805000</v>
      </c>
      <c r="J73" s="346">
        <f>SUM(J74+J82+J78)</f>
        <v>1710000</v>
      </c>
      <c r="K73" s="347">
        <f>SUM(K74+K82+K78)</f>
        <v>1900000</v>
      </c>
      <c r="L73" s="210" t="e">
        <f>SUM(#REF!+L82)</f>
        <v>#REF!</v>
      </c>
    </row>
    <row r="74" spans="1:12" s="209" customFormat="1" ht="12.75" customHeight="1">
      <c r="A74" s="452" t="s">
        <v>47</v>
      </c>
      <c r="B74" s="456"/>
      <c r="C74" s="449" t="s">
        <v>135</v>
      </c>
      <c r="D74" s="452">
        <v>2011</v>
      </c>
      <c r="E74" s="447">
        <v>2011</v>
      </c>
      <c r="F74" s="244" t="s">
        <v>126</v>
      </c>
      <c r="G74" s="239">
        <f aca="true" t="shared" si="4" ref="G74:G85">SUM(H74:L74)</f>
        <v>210000</v>
      </c>
      <c r="H74" s="239">
        <f>SUM(H75:H77)</f>
        <v>0</v>
      </c>
      <c r="I74" s="241">
        <f>SUM(I75:I77)</f>
        <v>0</v>
      </c>
      <c r="J74" s="215">
        <f>SUM(J75:J77)</f>
        <v>210000</v>
      </c>
      <c r="K74" s="216">
        <f>SUM(K75:K77)</f>
        <v>0</v>
      </c>
      <c r="L74" s="210"/>
    </row>
    <row r="75" spans="1:12" s="209" customFormat="1" ht="12.75" customHeight="1">
      <c r="A75" s="452"/>
      <c r="B75" s="456"/>
      <c r="C75" s="450"/>
      <c r="D75" s="452"/>
      <c r="E75" s="447"/>
      <c r="F75" s="245" t="s">
        <v>107</v>
      </c>
      <c r="G75" s="238">
        <f t="shared" si="4"/>
        <v>60000</v>
      </c>
      <c r="H75" s="238">
        <v>0</v>
      </c>
      <c r="I75" s="235">
        <v>0</v>
      </c>
      <c r="J75" s="91">
        <v>60000</v>
      </c>
      <c r="K75" s="217">
        <v>0</v>
      </c>
      <c r="L75" s="210"/>
    </row>
    <row r="76" spans="1:12" s="209" customFormat="1" ht="12.75" customHeight="1">
      <c r="A76" s="452"/>
      <c r="B76" s="456"/>
      <c r="C76" s="450"/>
      <c r="D76" s="452"/>
      <c r="E76" s="447"/>
      <c r="F76" s="245" t="s">
        <v>114</v>
      </c>
      <c r="G76" s="238">
        <f t="shared" si="4"/>
        <v>0</v>
      </c>
      <c r="H76" s="238"/>
      <c r="I76" s="235"/>
      <c r="J76" s="91">
        <v>0</v>
      </c>
      <c r="K76" s="217"/>
      <c r="L76" s="210"/>
    </row>
    <row r="77" spans="1:12" s="209" customFormat="1" ht="12.75" customHeight="1" thickBot="1">
      <c r="A77" s="453"/>
      <c r="B77" s="457"/>
      <c r="C77" s="451"/>
      <c r="D77" s="453"/>
      <c r="E77" s="448"/>
      <c r="F77" s="246" t="s">
        <v>121</v>
      </c>
      <c r="G77" s="240">
        <f t="shared" si="4"/>
        <v>150000</v>
      </c>
      <c r="H77" s="240"/>
      <c r="I77" s="242"/>
      <c r="J77" s="98">
        <v>150000</v>
      </c>
      <c r="K77" s="218">
        <v>0</v>
      </c>
      <c r="L77" s="210"/>
    </row>
    <row r="78" spans="1:12" s="209" customFormat="1" ht="12.75" customHeight="1">
      <c r="A78" s="437" t="s">
        <v>138</v>
      </c>
      <c r="B78" s="438"/>
      <c r="C78" s="441" t="s">
        <v>135</v>
      </c>
      <c r="D78" s="444">
        <v>2008</v>
      </c>
      <c r="E78" s="557">
        <v>2010</v>
      </c>
      <c r="F78" s="244" t="s">
        <v>126</v>
      </c>
      <c r="G78" s="239">
        <f t="shared" si="4"/>
        <v>826503</v>
      </c>
      <c r="H78" s="239">
        <f>SUM(H79:H81)</f>
        <v>21503</v>
      </c>
      <c r="I78" s="241">
        <f>SUM(I79:I81)</f>
        <v>805000</v>
      </c>
      <c r="J78" s="215">
        <f>SUM(J79:J81)</f>
        <v>0</v>
      </c>
      <c r="K78" s="216">
        <f>SUM(K79:K81)</f>
        <v>0</v>
      </c>
      <c r="L78" s="210"/>
    </row>
    <row r="79" spans="1:12" s="209" customFormat="1" ht="12.75" customHeight="1">
      <c r="A79" s="421"/>
      <c r="B79" s="439"/>
      <c r="C79" s="442"/>
      <c r="D79" s="445"/>
      <c r="E79" s="442"/>
      <c r="F79" s="245" t="s">
        <v>107</v>
      </c>
      <c r="G79" s="238">
        <f t="shared" si="4"/>
        <v>98541</v>
      </c>
      <c r="H79" s="238">
        <v>21503</v>
      </c>
      <c r="I79" s="235">
        <v>77038</v>
      </c>
      <c r="J79" s="91"/>
      <c r="K79" s="217"/>
      <c r="L79" s="210"/>
    </row>
    <row r="80" spans="1:12" s="209" customFormat="1" ht="12.75" customHeight="1">
      <c r="A80" s="421"/>
      <c r="B80" s="439"/>
      <c r="C80" s="442"/>
      <c r="D80" s="445"/>
      <c r="E80" s="442"/>
      <c r="F80" s="245" t="s">
        <v>139</v>
      </c>
      <c r="G80" s="238">
        <f t="shared" si="4"/>
        <v>327962</v>
      </c>
      <c r="H80" s="238"/>
      <c r="I80" s="235">
        <v>327962</v>
      </c>
      <c r="J80" s="91"/>
      <c r="K80" s="217"/>
      <c r="L80" s="210"/>
    </row>
    <row r="81" spans="1:12" s="209" customFormat="1" ht="12.75" customHeight="1" thickBot="1">
      <c r="A81" s="422"/>
      <c r="B81" s="440"/>
      <c r="C81" s="443"/>
      <c r="D81" s="446"/>
      <c r="E81" s="443"/>
      <c r="F81" s="246" t="s">
        <v>121</v>
      </c>
      <c r="G81" s="240">
        <f>SUM(H81:L81)</f>
        <v>400000</v>
      </c>
      <c r="H81" s="240"/>
      <c r="I81" s="242">
        <v>400000</v>
      </c>
      <c r="J81" s="98"/>
      <c r="K81" s="218"/>
      <c r="L81" s="210"/>
    </row>
    <row r="82" spans="1:12" ht="12.75">
      <c r="A82" s="452" t="s">
        <v>30</v>
      </c>
      <c r="B82" s="456"/>
      <c r="C82" s="449" t="s">
        <v>135</v>
      </c>
      <c r="D82" s="452">
        <v>2007</v>
      </c>
      <c r="E82" s="447">
        <v>2012</v>
      </c>
      <c r="F82" s="244" t="s">
        <v>126</v>
      </c>
      <c r="G82" s="239">
        <f t="shared" si="4"/>
        <v>3467263</v>
      </c>
      <c r="H82" s="239">
        <f>SUM(H83:H85)</f>
        <v>67263</v>
      </c>
      <c r="I82" s="241">
        <f>SUM(I83:I85)</f>
        <v>0</v>
      </c>
      <c r="J82" s="215">
        <f>SUM(J83:J85)</f>
        <v>1500000</v>
      </c>
      <c r="K82" s="216">
        <f>SUM(K83:K85)</f>
        <v>1900000</v>
      </c>
      <c r="L82" s="40">
        <f>SUM(L83:L85)</f>
        <v>0</v>
      </c>
    </row>
    <row r="83" spans="1:12" ht="12.75">
      <c r="A83" s="452"/>
      <c r="B83" s="456"/>
      <c r="C83" s="450"/>
      <c r="D83" s="452"/>
      <c r="E83" s="447"/>
      <c r="F83" s="245" t="s">
        <v>107</v>
      </c>
      <c r="G83" s="238">
        <f t="shared" si="4"/>
        <v>2467263</v>
      </c>
      <c r="H83" s="238">
        <v>67263</v>
      </c>
      <c r="I83" s="235">
        <v>0</v>
      </c>
      <c r="J83" s="91">
        <v>900000</v>
      </c>
      <c r="K83" s="217">
        <v>1500000</v>
      </c>
      <c r="L83" s="3">
        <v>0</v>
      </c>
    </row>
    <row r="84" spans="1:11" ht="12.75">
      <c r="A84" s="452"/>
      <c r="B84" s="456"/>
      <c r="C84" s="450"/>
      <c r="D84" s="452"/>
      <c r="E84" s="447"/>
      <c r="F84" s="245" t="s">
        <v>114</v>
      </c>
      <c r="G84" s="238">
        <f t="shared" si="4"/>
        <v>0</v>
      </c>
      <c r="H84" s="238"/>
      <c r="I84" s="235"/>
      <c r="J84" s="91">
        <v>0</v>
      </c>
      <c r="K84" s="217"/>
    </row>
    <row r="85" spans="1:12" ht="13.5" thickBot="1">
      <c r="A85" s="453"/>
      <c r="B85" s="457"/>
      <c r="C85" s="451"/>
      <c r="D85" s="453"/>
      <c r="E85" s="448"/>
      <c r="F85" s="246" t="s">
        <v>121</v>
      </c>
      <c r="G85" s="240">
        <f t="shared" si="4"/>
        <v>1000000</v>
      </c>
      <c r="H85" s="240"/>
      <c r="I85" s="242"/>
      <c r="J85" s="98">
        <v>600000</v>
      </c>
      <c r="K85" s="218">
        <v>400000</v>
      </c>
      <c r="L85" s="3">
        <v>0</v>
      </c>
    </row>
    <row r="86" spans="1:12" ht="13.5" thickBot="1">
      <c r="A86" s="208"/>
      <c r="B86" s="208"/>
      <c r="C86" s="208"/>
      <c r="D86" s="208"/>
      <c r="E86" s="208"/>
      <c r="F86" s="141"/>
      <c r="G86" s="7"/>
      <c r="H86" s="7"/>
      <c r="I86" s="7"/>
      <c r="J86" s="7"/>
      <c r="K86" s="7"/>
      <c r="L86" s="3"/>
    </row>
    <row r="87" spans="1:12" s="209" customFormat="1" ht="50.25" customHeight="1" thickBot="1">
      <c r="A87" s="221" t="s">
        <v>31</v>
      </c>
      <c r="B87" s="461" t="s">
        <v>32</v>
      </c>
      <c r="C87" s="462"/>
      <c r="D87" s="226">
        <v>2003</v>
      </c>
      <c r="E87" s="227">
        <v>2015</v>
      </c>
      <c r="F87" s="228"/>
      <c r="G87" s="236">
        <f>SUM(H87:L87)</f>
        <v>6753848</v>
      </c>
      <c r="H87" s="236">
        <f>SUM(H88+H92)</f>
        <v>92733</v>
      </c>
      <c r="I87" s="233">
        <f>SUM(I88+I92)</f>
        <v>5000</v>
      </c>
      <c r="J87" s="222">
        <f>SUM(J88+J92)</f>
        <v>250500</v>
      </c>
      <c r="K87" s="223">
        <f>SUM(K88+K92)</f>
        <v>1600500</v>
      </c>
      <c r="L87" s="210">
        <f>SUM(L88+L92)</f>
        <v>4805115</v>
      </c>
    </row>
    <row r="88" spans="1:12" ht="12.75">
      <c r="A88" s="454" t="s">
        <v>62</v>
      </c>
      <c r="B88" s="455"/>
      <c r="C88" s="463" t="s">
        <v>135</v>
      </c>
      <c r="D88" s="454">
        <v>2003</v>
      </c>
      <c r="E88" s="485">
        <v>2015</v>
      </c>
      <c r="F88" s="229" t="s">
        <v>126</v>
      </c>
      <c r="G88" s="237">
        <f>SUM(H88:L88)</f>
        <v>2005848</v>
      </c>
      <c r="H88" s="237">
        <f>SUM(H89:H91)</f>
        <v>34733</v>
      </c>
      <c r="I88" s="234">
        <f>SUM(I89:I91)</f>
        <v>5000</v>
      </c>
      <c r="J88" s="224">
        <f>SUM(J89:J91)</f>
        <v>500</v>
      </c>
      <c r="K88" s="225">
        <f>SUM(K89:K91)</f>
        <v>500</v>
      </c>
      <c r="L88" s="3">
        <f>SUM(L89:L91)</f>
        <v>1965115</v>
      </c>
    </row>
    <row r="89" spans="1:12" ht="12.75">
      <c r="A89" s="452"/>
      <c r="B89" s="456"/>
      <c r="C89" s="450"/>
      <c r="D89" s="452"/>
      <c r="E89" s="447"/>
      <c r="F89" s="230" t="s">
        <v>107</v>
      </c>
      <c r="G89" s="238">
        <f aca="true" t="shared" si="5" ref="G89:G94">SUM(H89:L89)</f>
        <v>888363</v>
      </c>
      <c r="H89" s="238">
        <v>34733</v>
      </c>
      <c r="I89" s="235">
        <v>5000</v>
      </c>
      <c r="J89" s="91">
        <v>500</v>
      </c>
      <c r="K89" s="217">
        <v>500</v>
      </c>
      <c r="L89" s="3">
        <v>847630</v>
      </c>
    </row>
    <row r="90" spans="1:11" ht="12.75">
      <c r="A90" s="452"/>
      <c r="B90" s="456"/>
      <c r="C90" s="450"/>
      <c r="D90" s="452"/>
      <c r="E90" s="447"/>
      <c r="F90" s="230" t="s">
        <v>114</v>
      </c>
      <c r="G90" s="238">
        <f t="shared" si="5"/>
        <v>0</v>
      </c>
      <c r="H90" s="238"/>
      <c r="I90" s="235"/>
      <c r="J90" s="91">
        <v>0</v>
      </c>
      <c r="K90" s="217">
        <v>0</v>
      </c>
    </row>
    <row r="91" spans="1:12" ht="12.75">
      <c r="A91" s="452"/>
      <c r="B91" s="456"/>
      <c r="C91" s="450"/>
      <c r="D91" s="452"/>
      <c r="E91" s="447"/>
      <c r="F91" s="230" t="s">
        <v>63</v>
      </c>
      <c r="G91" s="238">
        <f t="shared" si="5"/>
        <v>1117485</v>
      </c>
      <c r="H91" s="238"/>
      <c r="I91" s="235"/>
      <c r="J91" s="91">
        <v>0</v>
      </c>
      <c r="K91" s="217">
        <v>0</v>
      </c>
      <c r="L91" s="3">
        <v>1117485</v>
      </c>
    </row>
    <row r="92" spans="1:12" ht="12.75">
      <c r="A92" s="452" t="s">
        <v>33</v>
      </c>
      <c r="B92" s="456"/>
      <c r="C92" s="449" t="s">
        <v>135</v>
      </c>
      <c r="D92" s="452">
        <v>2009</v>
      </c>
      <c r="E92" s="447">
        <v>2014</v>
      </c>
      <c r="F92" s="231" t="s">
        <v>126</v>
      </c>
      <c r="G92" s="239">
        <f t="shared" si="5"/>
        <v>4748000</v>
      </c>
      <c r="H92" s="239">
        <f>SUM(H93:H94)</f>
        <v>58000</v>
      </c>
      <c r="I92" s="241">
        <f>SUM(I93:I94)</f>
        <v>0</v>
      </c>
      <c r="J92" s="215">
        <f>SUM(J93:J94)</f>
        <v>250000</v>
      </c>
      <c r="K92" s="216">
        <f>SUM(K93:K94)</f>
        <v>1600000</v>
      </c>
      <c r="L92" s="3">
        <f>SUM(L93:L94)</f>
        <v>2840000</v>
      </c>
    </row>
    <row r="93" spans="1:12" ht="12.75">
      <c r="A93" s="452"/>
      <c r="B93" s="456"/>
      <c r="C93" s="450"/>
      <c r="D93" s="452"/>
      <c r="E93" s="447"/>
      <c r="F93" s="230" t="s">
        <v>107</v>
      </c>
      <c r="G93" s="238">
        <f t="shared" si="5"/>
        <v>2898000</v>
      </c>
      <c r="H93" s="238">
        <v>58000</v>
      </c>
      <c r="I93" s="235">
        <v>0</v>
      </c>
      <c r="J93" s="91">
        <v>250000</v>
      </c>
      <c r="K93" s="217">
        <v>1250000</v>
      </c>
      <c r="L93" s="3">
        <v>1340000</v>
      </c>
    </row>
    <row r="94" spans="1:12" ht="13.5" thickBot="1">
      <c r="A94" s="453"/>
      <c r="B94" s="457"/>
      <c r="C94" s="451"/>
      <c r="D94" s="453"/>
      <c r="E94" s="448"/>
      <c r="F94" s="232" t="s">
        <v>96</v>
      </c>
      <c r="G94" s="240">
        <f t="shared" si="5"/>
        <v>1850000</v>
      </c>
      <c r="H94" s="240">
        <v>0</v>
      </c>
      <c r="I94" s="242">
        <v>0</v>
      </c>
      <c r="J94" s="98">
        <v>0</v>
      </c>
      <c r="K94" s="218">
        <v>350000</v>
      </c>
      <c r="L94" s="3">
        <v>1500000</v>
      </c>
    </row>
    <row r="95" spans="1:6" ht="15">
      <c r="A95" s="4"/>
      <c r="C95" s="201"/>
      <c r="D95" s="141"/>
      <c r="E95" s="141"/>
      <c r="F95" s="141"/>
    </row>
    <row r="96" spans="1:8" ht="15">
      <c r="A96" s="4"/>
      <c r="C96" s="201"/>
      <c r="D96" s="141"/>
      <c r="E96" s="141"/>
      <c r="F96" s="141"/>
      <c r="G96" s="436" t="s">
        <v>115</v>
      </c>
      <c r="H96" s="436"/>
    </row>
    <row r="97" spans="1:8" ht="15">
      <c r="A97" s="4"/>
      <c r="C97" s="201"/>
      <c r="D97" s="141"/>
      <c r="E97" s="141"/>
      <c r="F97" s="141"/>
      <c r="G97" s="433" t="s">
        <v>116</v>
      </c>
      <c r="H97" s="433"/>
    </row>
    <row r="98" spans="1:8" ht="15">
      <c r="A98" s="4"/>
      <c r="C98" s="201"/>
      <c r="D98" s="141"/>
      <c r="E98" s="141"/>
      <c r="F98" s="141"/>
      <c r="G98" s="102"/>
      <c r="H98" s="102"/>
    </row>
    <row r="99" spans="1:8" ht="15">
      <c r="A99" s="4"/>
      <c r="C99" s="201"/>
      <c r="D99" s="141"/>
      <c r="E99" s="141"/>
      <c r="F99" s="141"/>
      <c r="G99" s="434" t="s">
        <v>117</v>
      </c>
      <c r="H99" s="434"/>
    </row>
    <row r="100" spans="1:6" ht="15">
      <c r="A100" s="4"/>
      <c r="C100" s="201"/>
      <c r="D100" s="141"/>
      <c r="E100" s="141"/>
      <c r="F100" s="141"/>
    </row>
    <row r="101" spans="1:6" ht="15">
      <c r="A101" s="4"/>
      <c r="C101" s="201"/>
      <c r="D101" s="141"/>
      <c r="E101" s="141"/>
      <c r="F101" s="141"/>
    </row>
    <row r="102" spans="1:6" ht="15">
      <c r="A102" s="4"/>
      <c r="C102" s="201"/>
      <c r="D102" s="141"/>
      <c r="E102" s="141"/>
      <c r="F102" s="141"/>
    </row>
    <row r="103" spans="1:6" ht="15">
      <c r="A103" s="4"/>
      <c r="C103" s="201"/>
      <c r="D103" s="141"/>
      <c r="E103" s="141"/>
      <c r="F103" s="141"/>
    </row>
    <row r="104" spans="1:6" ht="15">
      <c r="A104" s="4"/>
      <c r="C104" s="201"/>
      <c r="D104" s="141"/>
      <c r="E104" s="141"/>
      <c r="F104" s="141"/>
    </row>
    <row r="105" spans="1:6" ht="15">
      <c r="A105" s="4"/>
      <c r="C105" s="201"/>
      <c r="D105" s="141"/>
      <c r="E105" s="141"/>
      <c r="F105" s="141"/>
    </row>
    <row r="106" spans="1:6" ht="15">
      <c r="A106" s="4"/>
      <c r="C106" s="201"/>
      <c r="D106" s="141"/>
      <c r="E106" s="141"/>
      <c r="F106" s="141"/>
    </row>
    <row r="107" spans="1:6" ht="15">
      <c r="A107" s="4"/>
      <c r="C107" s="201"/>
      <c r="D107" s="141"/>
      <c r="E107" s="141"/>
      <c r="F107" s="141"/>
    </row>
    <row r="108" spans="1:6" ht="15">
      <c r="A108" s="4"/>
      <c r="C108" s="201"/>
      <c r="D108" s="141"/>
      <c r="E108" s="141"/>
      <c r="F108" s="141"/>
    </row>
    <row r="109" spans="1:6" ht="15">
      <c r="A109" s="4"/>
      <c r="C109" s="201"/>
      <c r="D109" s="141"/>
      <c r="E109" s="141"/>
      <c r="F109" s="141"/>
    </row>
    <row r="110" spans="1:6" ht="15">
      <c r="A110" s="4"/>
      <c r="C110" s="201"/>
      <c r="D110" s="141"/>
      <c r="E110" s="141"/>
      <c r="F110" s="141"/>
    </row>
    <row r="111" spans="1:6" ht="15">
      <c r="A111" s="4"/>
      <c r="C111" s="201"/>
      <c r="D111" s="141"/>
      <c r="E111" s="141"/>
      <c r="F111" s="141"/>
    </row>
    <row r="112" spans="1:6" ht="15">
      <c r="A112" s="4"/>
      <c r="C112" s="201"/>
      <c r="D112" s="141"/>
      <c r="E112" s="141"/>
      <c r="F112" s="141"/>
    </row>
    <row r="113" spans="1:6" ht="15">
      <c r="A113" s="4"/>
      <c r="C113" s="201"/>
      <c r="D113" s="141"/>
      <c r="E113" s="141"/>
      <c r="F113" s="141"/>
    </row>
    <row r="114" spans="1:6" ht="15">
      <c r="A114" s="4"/>
      <c r="C114" s="201"/>
      <c r="D114" s="141"/>
      <c r="E114" s="141"/>
      <c r="F114" s="141"/>
    </row>
    <row r="115" spans="1:6" ht="15">
      <c r="A115" s="4"/>
      <c r="C115" s="201"/>
      <c r="D115" s="141"/>
      <c r="E115" s="141"/>
      <c r="F115" s="141"/>
    </row>
    <row r="116" spans="1:6" ht="15">
      <c r="A116" s="4"/>
      <c r="C116" s="201"/>
      <c r="D116" s="141"/>
      <c r="E116" s="141"/>
      <c r="F116" s="141"/>
    </row>
    <row r="117" spans="1:6" ht="15">
      <c r="A117" s="4"/>
      <c r="C117" s="201"/>
      <c r="D117" s="141"/>
      <c r="E117" s="141"/>
      <c r="F117" s="141"/>
    </row>
    <row r="118" spans="1:6" ht="15">
      <c r="A118" s="4"/>
      <c r="C118" s="201"/>
      <c r="D118" s="141"/>
      <c r="E118" s="141"/>
      <c r="F118" s="141"/>
    </row>
    <row r="119" spans="1:6" ht="15">
      <c r="A119" s="4"/>
      <c r="C119" s="201"/>
      <c r="D119" s="141"/>
      <c r="E119" s="141"/>
      <c r="F119" s="141"/>
    </row>
    <row r="120" spans="1:6" ht="15">
      <c r="A120" s="4"/>
      <c r="C120" s="201"/>
      <c r="D120" s="141"/>
      <c r="E120" s="141"/>
      <c r="F120" s="141"/>
    </row>
    <row r="121" spans="1:6" ht="15">
      <c r="A121" s="4"/>
      <c r="C121" s="201"/>
      <c r="D121" s="141"/>
      <c r="E121" s="141"/>
      <c r="F121" s="141"/>
    </row>
    <row r="122" spans="1:6" ht="15">
      <c r="A122" s="4"/>
      <c r="C122" s="201"/>
      <c r="D122" s="141"/>
      <c r="E122" s="141"/>
      <c r="F122" s="141"/>
    </row>
    <row r="123" spans="1:6" ht="15">
      <c r="A123" s="4"/>
      <c r="C123" s="201"/>
      <c r="D123" s="141"/>
      <c r="E123" s="141"/>
      <c r="F123" s="141"/>
    </row>
    <row r="124" spans="1:6" ht="15">
      <c r="A124" s="4"/>
      <c r="C124" s="201"/>
      <c r="D124" s="141"/>
      <c r="E124" s="141"/>
      <c r="F124" s="141"/>
    </row>
    <row r="125" spans="1:6" ht="15">
      <c r="A125" s="4"/>
      <c r="C125" s="201"/>
      <c r="D125" s="141"/>
      <c r="E125" s="141"/>
      <c r="F125" s="141"/>
    </row>
    <row r="126" spans="1:6" ht="15">
      <c r="A126" s="4"/>
      <c r="C126" s="201"/>
      <c r="D126" s="141"/>
      <c r="E126" s="141"/>
      <c r="F126" s="141"/>
    </row>
    <row r="127" spans="1:6" ht="15">
      <c r="A127" s="4"/>
      <c r="C127" s="201"/>
      <c r="D127" s="141"/>
      <c r="E127" s="141"/>
      <c r="F127" s="141"/>
    </row>
    <row r="128" spans="1:6" ht="15">
      <c r="A128" s="4"/>
      <c r="C128" s="201"/>
      <c r="D128" s="141"/>
      <c r="E128" s="141"/>
      <c r="F128" s="141"/>
    </row>
    <row r="129" spans="1:6" ht="15">
      <c r="A129" s="4"/>
      <c r="C129" s="201"/>
      <c r="D129" s="141"/>
      <c r="E129" s="141"/>
      <c r="F129" s="141"/>
    </row>
    <row r="130" spans="1:6" ht="15">
      <c r="A130" s="4"/>
      <c r="C130" s="201"/>
      <c r="D130" s="141"/>
      <c r="E130" s="141"/>
      <c r="F130" s="141"/>
    </row>
    <row r="131" spans="1:6" ht="15">
      <c r="A131" s="4"/>
      <c r="C131" s="201"/>
      <c r="D131" s="141"/>
      <c r="E131" s="141"/>
      <c r="F131" s="141"/>
    </row>
    <row r="132" spans="1:6" ht="15">
      <c r="A132" s="4"/>
      <c r="C132" s="201"/>
      <c r="D132" s="141"/>
      <c r="E132" s="141"/>
      <c r="F132" s="141"/>
    </row>
    <row r="133" spans="1:6" ht="15">
      <c r="A133" s="4"/>
      <c r="C133" s="201"/>
      <c r="D133" s="141"/>
      <c r="E133" s="141"/>
      <c r="F133" s="141"/>
    </row>
    <row r="134" spans="1:6" ht="15">
      <c r="A134" s="4"/>
      <c r="C134" s="201"/>
      <c r="D134" s="141"/>
      <c r="E134" s="141"/>
      <c r="F134" s="141"/>
    </row>
    <row r="135" spans="1:6" ht="15">
      <c r="A135" s="4"/>
      <c r="C135" s="201"/>
      <c r="D135" s="141"/>
      <c r="E135" s="141"/>
      <c r="F135" s="141"/>
    </row>
    <row r="136" spans="1:6" ht="15">
      <c r="A136" s="4"/>
      <c r="C136" s="201"/>
      <c r="D136" s="141"/>
      <c r="E136" s="141"/>
      <c r="F136" s="141"/>
    </row>
    <row r="137" spans="1:6" ht="15">
      <c r="A137" s="4"/>
      <c r="C137" s="201"/>
      <c r="D137" s="141"/>
      <c r="E137" s="141"/>
      <c r="F137" s="141"/>
    </row>
    <row r="138" spans="1:6" ht="15">
      <c r="A138" s="4"/>
      <c r="C138" s="201"/>
      <c r="D138" s="141"/>
      <c r="E138" s="141"/>
      <c r="F138" s="141"/>
    </row>
    <row r="139" spans="1:6" ht="15">
      <c r="A139" s="4"/>
      <c r="C139" s="201"/>
      <c r="D139" s="141"/>
      <c r="E139" s="141"/>
      <c r="F139" s="141"/>
    </row>
    <row r="140" spans="1:6" ht="15">
      <c r="A140" s="4"/>
      <c r="C140" s="201"/>
      <c r="D140" s="141"/>
      <c r="E140" s="141"/>
      <c r="F140" s="141"/>
    </row>
    <row r="141" spans="1:6" ht="15">
      <c r="A141" s="4"/>
      <c r="C141" s="201"/>
      <c r="D141" s="141"/>
      <c r="E141" s="141"/>
      <c r="F141" s="141"/>
    </row>
    <row r="142" spans="1:6" ht="15">
      <c r="A142" s="4"/>
      <c r="C142" s="201"/>
      <c r="D142" s="141"/>
      <c r="E142" s="141"/>
      <c r="F142" s="141"/>
    </row>
    <row r="143" spans="1:6" ht="15">
      <c r="A143" s="4"/>
      <c r="C143" s="201"/>
      <c r="D143" s="141"/>
      <c r="E143" s="141"/>
      <c r="F143" s="141"/>
    </row>
    <row r="144" spans="1:6" ht="15">
      <c r="A144" s="4"/>
      <c r="C144" s="201"/>
      <c r="D144" s="141"/>
      <c r="E144" s="141"/>
      <c r="F144" s="141"/>
    </row>
    <row r="145" spans="1:6" ht="15">
      <c r="A145" s="4"/>
      <c r="C145" s="201"/>
      <c r="D145" s="141"/>
      <c r="E145" s="141"/>
      <c r="F145" s="141"/>
    </row>
    <row r="146" spans="1:6" ht="15">
      <c r="A146" s="4"/>
      <c r="C146" s="201"/>
      <c r="D146" s="141"/>
      <c r="E146" s="141"/>
      <c r="F146" s="141"/>
    </row>
    <row r="147" spans="1:6" ht="15.75" thickBot="1">
      <c r="A147" s="4"/>
      <c r="C147" s="201"/>
      <c r="D147" s="141"/>
      <c r="E147" s="141"/>
      <c r="F147" s="141"/>
    </row>
    <row r="148" spans="1:11" ht="13.5" customHeight="1" thickBot="1">
      <c r="A148" s="107"/>
      <c r="B148" s="34"/>
      <c r="C148" s="486" t="s">
        <v>124</v>
      </c>
      <c r="D148" s="111" t="s">
        <v>98</v>
      </c>
      <c r="E148" s="34"/>
      <c r="F148" s="29" t="s">
        <v>99</v>
      </c>
      <c r="G148" s="52" t="s">
        <v>100</v>
      </c>
      <c r="H148" s="50"/>
      <c r="I148" s="53" t="s">
        <v>21</v>
      </c>
      <c r="J148" s="16"/>
      <c r="K148" s="54"/>
    </row>
    <row r="149" spans="1:11" ht="12.75">
      <c r="A149" s="66" t="s">
        <v>101</v>
      </c>
      <c r="B149" s="110" t="s">
        <v>123</v>
      </c>
      <c r="C149" s="487"/>
      <c r="D149" s="55" t="s">
        <v>102</v>
      </c>
      <c r="E149" s="56" t="s">
        <v>103</v>
      </c>
      <c r="F149" s="47" t="s">
        <v>104</v>
      </c>
      <c r="G149" s="47" t="s">
        <v>105</v>
      </c>
      <c r="H149" s="45" t="s">
        <v>86</v>
      </c>
      <c r="I149" s="57"/>
      <c r="J149" s="48"/>
      <c r="K149" s="48"/>
    </row>
    <row r="150" spans="1:11" ht="12.75">
      <c r="A150" s="51"/>
      <c r="B150" s="49"/>
      <c r="C150" s="487"/>
      <c r="D150" s="58"/>
      <c r="E150" s="56"/>
      <c r="F150" s="59"/>
      <c r="G150" s="60"/>
      <c r="H150" s="28" t="s">
        <v>106</v>
      </c>
      <c r="I150" s="36">
        <v>2007</v>
      </c>
      <c r="J150" s="61">
        <v>2008</v>
      </c>
      <c r="K150" s="61">
        <v>2009</v>
      </c>
    </row>
    <row r="151" spans="1:11" ht="18" customHeight="1" thickBot="1">
      <c r="A151" s="108"/>
      <c r="B151" s="49"/>
      <c r="C151" s="488"/>
      <c r="D151" s="58"/>
      <c r="E151" s="56"/>
      <c r="F151" s="59"/>
      <c r="G151" s="60"/>
      <c r="H151" s="28" t="s">
        <v>128</v>
      </c>
      <c r="I151" s="36"/>
      <c r="J151" s="61"/>
      <c r="K151" s="61"/>
    </row>
    <row r="152" spans="1:11" ht="12.75" customHeight="1">
      <c r="A152" s="548" t="s">
        <v>133</v>
      </c>
      <c r="B152" s="548" t="s">
        <v>134</v>
      </c>
      <c r="C152" s="480" t="s">
        <v>135</v>
      </c>
      <c r="D152" s="469">
        <v>2003</v>
      </c>
      <c r="E152" s="469">
        <v>2009</v>
      </c>
      <c r="F152" s="472"/>
      <c r="G152" s="475">
        <f>SUM(G157+G161+G165+G156)</f>
        <v>9189570</v>
      </c>
      <c r="H152" s="475">
        <f>SUM(H157+H161+H165+H156)</f>
        <v>5094570</v>
      </c>
      <c r="I152" s="475">
        <f>SUM(I157+I161+I165+I156)</f>
        <v>558000</v>
      </c>
      <c r="J152" s="475">
        <f>SUM(J157+J161+J165+J156)</f>
        <v>2537000</v>
      </c>
      <c r="K152" s="475">
        <f>SUM(K157+K161+K165+K156)</f>
        <v>1000000</v>
      </c>
    </row>
    <row r="153" spans="1:13" ht="12.75">
      <c r="A153" s="549"/>
      <c r="B153" s="549"/>
      <c r="C153" s="481"/>
      <c r="D153" s="470"/>
      <c r="E153" s="470"/>
      <c r="F153" s="473"/>
      <c r="G153" s="476"/>
      <c r="H153" s="476"/>
      <c r="I153" s="476"/>
      <c r="J153" s="476"/>
      <c r="K153" s="476"/>
      <c r="L153" s="3"/>
      <c r="M153" s="69"/>
    </row>
    <row r="154" spans="1:13" ht="12.75">
      <c r="A154" s="549"/>
      <c r="B154" s="549"/>
      <c r="C154" s="481"/>
      <c r="D154" s="470"/>
      <c r="E154" s="470"/>
      <c r="F154" s="473"/>
      <c r="G154" s="476"/>
      <c r="H154" s="476"/>
      <c r="I154" s="476"/>
      <c r="J154" s="476"/>
      <c r="K154" s="476"/>
      <c r="L154" s="3"/>
      <c r="M154" s="69"/>
    </row>
    <row r="155" spans="1:13" ht="24" customHeight="1" thickBot="1">
      <c r="A155" s="550"/>
      <c r="B155" s="550"/>
      <c r="C155" s="482"/>
      <c r="D155" s="471"/>
      <c r="E155" s="471"/>
      <c r="F155" s="474"/>
      <c r="G155" s="477"/>
      <c r="H155" s="477"/>
      <c r="I155" s="477"/>
      <c r="J155" s="477"/>
      <c r="K155" s="477"/>
      <c r="L155" s="3"/>
      <c r="M155" s="69"/>
    </row>
    <row r="156" spans="1:13" ht="31.5" customHeight="1">
      <c r="A156" s="551" t="s">
        <v>3</v>
      </c>
      <c r="B156" s="552"/>
      <c r="C156" s="202" t="s">
        <v>135</v>
      </c>
      <c r="D156" s="142">
        <v>2003</v>
      </c>
      <c r="E156" s="143">
        <v>2006</v>
      </c>
      <c r="F156" s="144" t="s">
        <v>126</v>
      </c>
      <c r="G156" s="145">
        <f aca="true" t="shared" si="6" ref="G156:G168">SUM(H156:K156)</f>
        <v>5081833</v>
      </c>
      <c r="H156" s="146">
        <v>5081833</v>
      </c>
      <c r="I156" s="147">
        <v>0</v>
      </c>
      <c r="J156" s="146">
        <v>0</v>
      </c>
      <c r="K156" s="145">
        <v>0</v>
      </c>
      <c r="L156" s="3"/>
      <c r="M156" s="69"/>
    </row>
    <row r="157" spans="1:11" ht="12.75" customHeight="1">
      <c r="A157" s="537" t="s">
        <v>0</v>
      </c>
      <c r="B157" s="538"/>
      <c r="C157" s="6" t="s">
        <v>125</v>
      </c>
      <c r="D157" s="14">
        <v>2007</v>
      </c>
      <c r="E157" s="14">
        <v>2007</v>
      </c>
      <c r="F157" s="70" t="s">
        <v>126</v>
      </c>
      <c r="G157" s="71">
        <f t="shared" si="6"/>
        <v>425000</v>
      </c>
      <c r="H157" s="72">
        <f>SUM(H158:H160)</f>
        <v>0</v>
      </c>
      <c r="I157" s="138">
        <f>SUM(I158:I160)</f>
        <v>425000</v>
      </c>
      <c r="J157" s="72">
        <f>SUM(J158:J160)</f>
        <v>0</v>
      </c>
      <c r="K157" s="139">
        <f>SUM(K158:K160)</f>
        <v>0</v>
      </c>
    </row>
    <row r="158" spans="1:13" ht="12.75">
      <c r="A158" s="539"/>
      <c r="B158" s="540"/>
      <c r="C158" s="6" t="s">
        <v>127</v>
      </c>
      <c r="D158" s="62"/>
      <c r="E158" s="62"/>
      <c r="F158" s="73" t="s">
        <v>107</v>
      </c>
      <c r="G158" s="15">
        <f t="shared" si="6"/>
        <v>38000</v>
      </c>
      <c r="H158" s="19">
        <v>0</v>
      </c>
      <c r="I158" s="7">
        <v>38000</v>
      </c>
      <c r="J158" s="19">
        <v>0</v>
      </c>
      <c r="K158" s="18">
        <v>0</v>
      </c>
      <c r="L158" s="3"/>
      <c r="M158" s="74"/>
    </row>
    <row r="159" spans="1:13" ht="12.75">
      <c r="A159" s="539"/>
      <c r="B159" s="540"/>
      <c r="C159" s="6"/>
      <c r="D159" s="63"/>
      <c r="E159" s="14"/>
      <c r="F159" s="73" t="s">
        <v>114</v>
      </c>
      <c r="G159" s="15">
        <f t="shared" si="6"/>
        <v>387000</v>
      </c>
      <c r="H159" s="26">
        <v>0</v>
      </c>
      <c r="I159" s="7">
        <v>387000</v>
      </c>
      <c r="J159" s="19"/>
      <c r="K159" s="18">
        <v>0</v>
      </c>
      <c r="L159" s="3"/>
      <c r="M159" s="74"/>
    </row>
    <row r="160" spans="1:13" ht="12.75">
      <c r="A160" s="546"/>
      <c r="B160" s="547"/>
      <c r="C160" s="75"/>
      <c r="D160" s="76"/>
      <c r="E160" s="76"/>
      <c r="F160" s="77" t="s">
        <v>96</v>
      </c>
      <c r="G160" s="78">
        <f t="shared" si="6"/>
        <v>0</v>
      </c>
      <c r="H160" s="79">
        <v>0</v>
      </c>
      <c r="I160" s="80">
        <v>0</v>
      </c>
      <c r="J160" s="81"/>
      <c r="K160" s="82">
        <v>0</v>
      </c>
      <c r="L160" s="3"/>
      <c r="M160" s="74"/>
    </row>
    <row r="161" spans="1:11" ht="12.75" customHeight="1">
      <c r="A161" s="537" t="s">
        <v>1</v>
      </c>
      <c r="B161" s="538"/>
      <c r="C161" s="6" t="s">
        <v>125</v>
      </c>
      <c r="D161" s="62">
        <v>2007</v>
      </c>
      <c r="E161" s="62">
        <v>2007</v>
      </c>
      <c r="F161" s="70" t="s">
        <v>126</v>
      </c>
      <c r="G161" s="71">
        <f t="shared" si="6"/>
        <v>133000</v>
      </c>
      <c r="H161" s="72">
        <v>0</v>
      </c>
      <c r="I161" s="83">
        <f>SUM(I162:I164)</f>
        <v>133000</v>
      </c>
      <c r="J161" s="84">
        <f>SUM(J162:J164)</f>
        <v>0</v>
      </c>
      <c r="K161" s="85">
        <f>SUM(K162:K164)</f>
        <v>0</v>
      </c>
    </row>
    <row r="162" spans="1:11" ht="12.75">
      <c r="A162" s="539"/>
      <c r="B162" s="540"/>
      <c r="C162" s="6" t="s">
        <v>127</v>
      </c>
      <c r="D162" s="14"/>
      <c r="E162" s="14"/>
      <c r="F162" s="73" t="s">
        <v>107</v>
      </c>
      <c r="G162" s="26">
        <f t="shared" si="6"/>
        <v>13300</v>
      </c>
      <c r="H162" s="26"/>
      <c r="I162" s="7">
        <v>13300</v>
      </c>
      <c r="J162" s="19"/>
      <c r="K162" s="18">
        <v>0</v>
      </c>
    </row>
    <row r="163" spans="1:11" ht="12.75">
      <c r="A163" s="539"/>
      <c r="B163" s="540"/>
      <c r="C163" s="25"/>
      <c r="D163" s="14"/>
      <c r="E163" s="14"/>
      <c r="F163" s="73" t="s">
        <v>114</v>
      </c>
      <c r="G163" s="26">
        <f t="shared" si="6"/>
        <v>119700</v>
      </c>
      <c r="H163" s="26"/>
      <c r="I163" s="7">
        <v>119700</v>
      </c>
      <c r="J163" s="19"/>
      <c r="K163" s="18">
        <v>0</v>
      </c>
    </row>
    <row r="164" spans="1:11" ht="12.75">
      <c r="A164" s="546"/>
      <c r="B164" s="547"/>
      <c r="C164" s="75"/>
      <c r="D164" s="76"/>
      <c r="E164" s="76"/>
      <c r="F164" s="77" t="s">
        <v>121</v>
      </c>
      <c r="G164" s="79">
        <f t="shared" si="6"/>
        <v>0</v>
      </c>
      <c r="H164" s="79"/>
      <c r="I164" s="86"/>
      <c r="J164" s="64"/>
      <c r="K164" s="65">
        <v>0</v>
      </c>
    </row>
    <row r="165" spans="1:11" ht="12.75" customHeight="1">
      <c r="A165" s="537" t="s">
        <v>2</v>
      </c>
      <c r="B165" s="538"/>
      <c r="C165" s="6" t="s">
        <v>125</v>
      </c>
      <c r="D165" s="62">
        <v>2005</v>
      </c>
      <c r="E165" s="62">
        <v>2009</v>
      </c>
      <c r="F165" s="70" t="s">
        <v>126</v>
      </c>
      <c r="G165" s="71">
        <f t="shared" si="6"/>
        <v>3549737</v>
      </c>
      <c r="H165" s="72">
        <f>SUM(H166:H168)</f>
        <v>12737</v>
      </c>
      <c r="I165" s="83">
        <f>SUM(I166:I168)</f>
        <v>0</v>
      </c>
      <c r="J165" s="84">
        <f>SUM(J166:J168)</f>
        <v>2537000</v>
      </c>
      <c r="K165" s="85">
        <f>SUM(K166:K168)</f>
        <v>1000000</v>
      </c>
    </row>
    <row r="166" spans="1:11" ht="12.75">
      <c r="A166" s="539"/>
      <c r="B166" s="540"/>
      <c r="C166" s="6" t="s">
        <v>127</v>
      </c>
      <c r="D166" s="14"/>
      <c r="E166" s="14"/>
      <c r="F166" s="73" t="s">
        <v>107</v>
      </c>
      <c r="G166" s="26">
        <f t="shared" si="6"/>
        <v>49737</v>
      </c>
      <c r="H166" s="26">
        <v>12737</v>
      </c>
      <c r="I166" s="7"/>
      <c r="J166" s="19">
        <v>37000</v>
      </c>
      <c r="K166" s="18"/>
    </row>
    <row r="167" spans="1:11" ht="12.75">
      <c r="A167" s="539"/>
      <c r="B167" s="540"/>
      <c r="C167" s="25"/>
      <c r="D167" s="14"/>
      <c r="E167" s="14"/>
      <c r="F167" s="73" t="s">
        <v>114</v>
      </c>
      <c r="G167" s="26">
        <f t="shared" si="6"/>
        <v>482500</v>
      </c>
      <c r="H167" s="26"/>
      <c r="I167" s="7"/>
      <c r="J167" s="19">
        <v>482500</v>
      </c>
      <c r="K167" s="18"/>
    </row>
    <row r="168" spans="1:11" ht="13.5" thickBot="1">
      <c r="A168" s="541"/>
      <c r="B168" s="542"/>
      <c r="C168" s="35"/>
      <c r="D168" s="17"/>
      <c r="E168" s="17"/>
      <c r="F168" s="88" t="s">
        <v>121</v>
      </c>
      <c r="G168" s="87">
        <f t="shared" si="6"/>
        <v>3017500</v>
      </c>
      <c r="H168" s="87"/>
      <c r="I168" s="21"/>
      <c r="J168" s="68">
        <v>2017500</v>
      </c>
      <c r="K168" s="46">
        <v>1000000</v>
      </c>
    </row>
    <row r="169" spans="1:11" ht="12.75">
      <c r="A169" s="140"/>
      <c r="B169" s="140"/>
      <c r="C169" s="25"/>
      <c r="D169" s="25"/>
      <c r="E169" s="25"/>
      <c r="F169" s="112"/>
      <c r="G169" s="27"/>
      <c r="H169" s="27"/>
      <c r="I169" s="7"/>
      <c r="J169" s="7"/>
      <c r="K169" s="7"/>
    </row>
    <row r="170" spans="1:11" ht="12.75">
      <c r="A170" s="140"/>
      <c r="B170" s="140"/>
      <c r="C170" s="25"/>
      <c r="D170" s="25"/>
      <c r="E170" s="25"/>
      <c r="F170" s="112"/>
      <c r="G170" s="27"/>
      <c r="H170" s="27"/>
      <c r="I170" s="7"/>
      <c r="J170" s="7"/>
      <c r="K170" s="7"/>
    </row>
    <row r="171" spans="1:11" ht="12.75">
      <c r="A171" s="140"/>
      <c r="B171" s="140"/>
      <c r="C171" s="25"/>
      <c r="D171" s="25"/>
      <c r="E171" s="25"/>
      <c r="F171" s="112"/>
      <c r="G171" s="27"/>
      <c r="H171" s="27"/>
      <c r="I171" s="7"/>
      <c r="J171" s="7"/>
      <c r="K171" s="7"/>
    </row>
    <row r="172" spans="1:11" ht="12.75">
      <c r="A172" s="140"/>
      <c r="B172" s="140"/>
      <c r="C172" s="25"/>
      <c r="D172" s="25"/>
      <c r="E172" s="25"/>
      <c r="F172" s="112"/>
      <c r="G172" s="27"/>
      <c r="H172" s="27"/>
      <c r="I172" s="7"/>
      <c r="J172" s="7"/>
      <c r="K172" s="7"/>
    </row>
    <row r="173" spans="1:11" ht="13.5" thickBot="1">
      <c r="A173" s="140"/>
      <c r="B173" s="140"/>
      <c r="C173" s="25"/>
      <c r="D173" s="25"/>
      <c r="E173" s="25"/>
      <c r="F173" s="112"/>
      <c r="G173" s="27"/>
      <c r="H173" s="27"/>
      <c r="I173" s="7"/>
      <c r="J173" s="7"/>
      <c r="K173" s="7"/>
    </row>
    <row r="174" spans="1:11" s="2" customFormat="1" ht="12.75" customHeight="1">
      <c r="A174" s="543" t="s">
        <v>4</v>
      </c>
      <c r="B174" s="519" t="s">
        <v>134</v>
      </c>
      <c r="C174" s="480" t="s">
        <v>135</v>
      </c>
      <c r="D174" s="478">
        <v>2005</v>
      </c>
      <c r="E174" s="478">
        <v>2007</v>
      </c>
      <c r="F174" s="478"/>
      <c r="G174" s="467">
        <f>SUM(G176+G180+G182)</f>
        <v>2338647</v>
      </c>
      <c r="H174" s="467">
        <f>SUM(H176+H180+H182)</f>
        <v>108647</v>
      </c>
      <c r="I174" s="467">
        <f>SUM(I176+I180+I182)</f>
        <v>2230000</v>
      </c>
      <c r="J174" s="467">
        <f>SUM(J176+J180+J182)</f>
        <v>0</v>
      </c>
      <c r="K174" s="467">
        <f>SUM(K176+K180+K182)</f>
        <v>0</v>
      </c>
    </row>
    <row r="175" spans="1:11" s="2" customFormat="1" ht="46.5" customHeight="1" thickBot="1">
      <c r="A175" s="544"/>
      <c r="B175" s="520"/>
      <c r="C175" s="482"/>
      <c r="D175" s="479"/>
      <c r="E175" s="479"/>
      <c r="F175" s="479"/>
      <c r="G175" s="468"/>
      <c r="H175" s="468"/>
      <c r="I175" s="468"/>
      <c r="J175" s="468"/>
      <c r="K175" s="468"/>
    </row>
    <row r="176" spans="1:11" ht="12.75" customHeight="1">
      <c r="A176" s="535" t="s">
        <v>5</v>
      </c>
      <c r="B176" s="536"/>
      <c r="C176" s="203" t="s">
        <v>125</v>
      </c>
      <c r="D176" s="23">
        <v>2005</v>
      </c>
      <c r="E176" s="113">
        <v>2007</v>
      </c>
      <c r="F176" s="23" t="s">
        <v>126</v>
      </c>
      <c r="G176" s="114">
        <f>SUM(H176:I176)</f>
        <v>921647</v>
      </c>
      <c r="H176" s="114">
        <f>SUM(H177:H179)</f>
        <v>31647</v>
      </c>
      <c r="I176" s="114">
        <f>SUM(I177:I179)</f>
        <v>890000</v>
      </c>
      <c r="J176" s="114">
        <f>SUM(J177:J179)</f>
        <v>0</v>
      </c>
      <c r="K176" s="114">
        <f>SUM(K177:K179)</f>
        <v>0</v>
      </c>
    </row>
    <row r="177" spans="1:11" ht="12.75">
      <c r="A177" s="503"/>
      <c r="B177" s="504"/>
      <c r="C177" s="32" t="s">
        <v>127</v>
      </c>
      <c r="D177" s="13"/>
      <c r="E177" s="4"/>
      <c r="F177" s="13" t="s">
        <v>107</v>
      </c>
      <c r="G177" s="19">
        <f>SUM(H177:I177)</f>
        <v>41647</v>
      </c>
      <c r="H177" s="19">
        <v>31647</v>
      </c>
      <c r="I177" s="7">
        <v>10000</v>
      </c>
      <c r="J177" s="19"/>
      <c r="K177" s="12">
        <v>0</v>
      </c>
    </row>
    <row r="178" spans="1:11" ht="12.75">
      <c r="A178" s="503"/>
      <c r="B178" s="504"/>
      <c r="C178" s="32"/>
      <c r="D178" s="13"/>
      <c r="E178" s="4"/>
      <c r="F178" s="73" t="s">
        <v>114</v>
      </c>
      <c r="G178" s="19">
        <f>SUM(H178:I178)</f>
        <v>801000</v>
      </c>
      <c r="H178" s="13"/>
      <c r="I178" s="4">
        <v>801000</v>
      </c>
      <c r="J178" s="19"/>
      <c r="K178" s="12"/>
    </row>
    <row r="179" spans="1:11" ht="12.75">
      <c r="A179" s="501"/>
      <c r="B179" s="502"/>
      <c r="C179" s="204"/>
      <c r="D179" s="109"/>
      <c r="E179" s="115"/>
      <c r="F179" s="77" t="s">
        <v>121</v>
      </c>
      <c r="G179" s="64">
        <f>SUM(H179:I179)</f>
        <v>79000</v>
      </c>
      <c r="H179" s="109"/>
      <c r="I179" s="115">
        <v>79000</v>
      </c>
      <c r="J179" s="64"/>
      <c r="K179" s="43">
        <v>0</v>
      </c>
    </row>
    <row r="180" spans="1:11" ht="12.75" customHeight="1">
      <c r="A180" s="499" t="s">
        <v>6</v>
      </c>
      <c r="B180" s="500"/>
      <c r="C180" s="205" t="s">
        <v>125</v>
      </c>
      <c r="D180" s="116">
        <v>2007</v>
      </c>
      <c r="E180" s="117">
        <v>2007</v>
      </c>
      <c r="F180" s="116" t="s">
        <v>126</v>
      </c>
      <c r="G180" s="118">
        <f>SUM(H180:K180)</f>
        <v>50000</v>
      </c>
      <c r="H180" s="116"/>
      <c r="I180" s="117">
        <f>SUM(I181)</f>
        <v>50000</v>
      </c>
      <c r="J180" s="118"/>
      <c r="K180" s="119"/>
    </row>
    <row r="181" spans="1:11" ht="24" customHeight="1">
      <c r="A181" s="501"/>
      <c r="B181" s="502"/>
      <c r="C181" s="206" t="s">
        <v>127</v>
      </c>
      <c r="D181" s="120"/>
      <c r="E181" s="121"/>
      <c r="F181" s="120" t="s">
        <v>107</v>
      </c>
      <c r="G181" s="122">
        <f>SUM(H181:K181)</f>
        <v>50000</v>
      </c>
      <c r="H181" s="120">
        <v>0</v>
      </c>
      <c r="I181" s="121">
        <v>50000</v>
      </c>
      <c r="J181" s="122"/>
      <c r="K181" s="123"/>
    </row>
    <row r="182" spans="1:11" ht="12.75" customHeight="1">
      <c r="A182" s="499" t="s">
        <v>7</v>
      </c>
      <c r="B182" s="500"/>
      <c r="C182" s="32" t="s">
        <v>125</v>
      </c>
      <c r="D182" s="13">
        <v>2006</v>
      </c>
      <c r="E182" s="4">
        <v>2007</v>
      </c>
      <c r="F182" s="13" t="s">
        <v>126</v>
      </c>
      <c r="G182" s="19">
        <f>SUM(H182:I182)</f>
        <v>1367000</v>
      </c>
      <c r="H182" s="13">
        <f>SUM(H183:H185)</f>
        <v>77000</v>
      </c>
      <c r="I182" s="13">
        <f>SUM(I183:I185)</f>
        <v>1290000</v>
      </c>
      <c r="J182" s="13">
        <f>SUM(J183:J184)</f>
        <v>0</v>
      </c>
      <c r="K182" s="13">
        <f>SUM(K183:K184)</f>
        <v>0</v>
      </c>
    </row>
    <row r="183" spans="1:11" ht="12.75">
      <c r="A183" s="503"/>
      <c r="B183" s="504"/>
      <c r="C183" s="32" t="s">
        <v>127</v>
      </c>
      <c r="D183" s="13"/>
      <c r="E183" s="4"/>
      <c r="F183" s="13" t="s">
        <v>107</v>
      </c>
      <c r="G183" s="19">
        <f>SUM(H183:I183)</f>
        <v>25000</v>
      </c>
      <c r="H183" s="13">
        <v>15000</v>
      </c>
      <c r="I183" s="7">
        <v>10000</v>
      </c>
      <c r="J183" s="13">
        <v>0</v>
      </c>
      <c r="K183" s="12">
        <v>0</v>
      </c>
    </row>
    <row r="184" spans="1:11" ht="12.75">
      <c r="A184" s="503"/>
      <c r="B184" s="504"/>
      <c r="C184" s="32"/>
      <c r="D184" s="13"/>
      <c r="E184" s="4"/>
      <c r="F184" s="73" t="s">
        <v>114</v>
      </c>
      <c r="G184" s="19">
        <f>SUM(H184:I184)</f>
        <v>1161000</v>
      </c>
      <c r="H184" s="13">
        <v>0</v>
      </c>
      <c r="I184" s="7">
        <v>1161000</v>
      </c>
      <c r="J184" s="13">
        <v>0</v>
      </c>
      <c r="K184" s="12">
        <v>0</v>
      </c>
    </row>
    <row r="185" spans="1:11" ht="13.5" customHeight="1" thickBot="1">
      <c r="A185" s="505"/>
      <c r="B185" s="506"/>
      <c r="C185" s="39"/>
      <c r="D185" s="20"/>
      <c r="E185" s="67"/>
      <c r="F185" s="88" t="s">
        <v>121</v>
      </c>
      <c r="G185" s="68">
        <f>SUM(H185:I185)</f>
        <v>181000</v>
      </c>
      <c r="H185" s="20">
        <v>62000</v>
      </c>
      <c r="I185" s="67">
        <v>119000</v>
      </c>
      <c r="J185" s="20">
        <v>0</v>
      </c>
      <c r="K185" s="24">
        <v>0</v>
      </c>
    </row>
    <row r="186" spans="1:11" ht="13.5" thickBot="1">
      <c r="A186" s="124"/>
      <c r="B186" s="4"/>
      <c r="C186" s="6"/>
      <c r="D186" s="4"/>
      <c r="E186" s="4"/>
      <c r="F186" s="112"/>
      <c r="G186" s="7"/>
      <c r="H186" s="4"/>
      <c r="I186" s="4"/>
      <c r="J186" s="4"/>
      <c r="K186" s="4"/>
    </row>
    <row r="187" spans="1:11" s="2" customFormat="1" ht="12.75" customHeight="1">
      <c r="A187" s="519" t="s">
        <v>13</v>
      </c>
      <c r="B187" s="519" t="s">
        <v>97</v>
      </c>
      <c r="C187" s="507" t="s">
        <v>14</v>
      </c>
      <c r="D187" s="478">
        <v>2005</v>
      </c>
      <c r="E187" s="478">
        <v>2009</v>
      </c>
      <c r="F187" s="478"/>
      <c r="G187" s="467">
        <f>SUM(G189+G192+G195+G198+G201+G204)</f>
        <v>2224850</v>
      </c>
      <c r="H187" s="467">
        <f>SUM(H189+H192+H195+H198+H201+H204)</f>
        <v>109850</v>
      </c>
      <c r="I187" s="467">
        <f>SUM(I189+I192+I195+I198+I201+I204)</f>
        <v>59000</v>
      </c>
      <c r="J187" s="467">
        <f>SUM(J189+J192+J195+J198+J201+J204)</f>
        <v>464000</v>
      </c>
      <c r="K187" s="467">
        <f>SUM(K189+K192+K195+K198+K201+K204)</f>
        <v>1592000</v>
      </c>
    </row>
    <row r="188" spans="1:11" s="2" customFormat="1" ht="31.5" customHeight="1" thickBot="1">
      <c r="A188" s="520"/>
      <c r="B188" s="520"/>
      <c r="C188" s="508"/>
      <c r="D188" s="479"/>
      <c r="E188" s="479"/>
      <c r="F188" s="479"/>
      <c r="G188" s="468"/>
      <c r="H188" s="468"/>
      <c r="I188" s="468"/>
      <c r="J188" s="468"/>
      <c r="K188" s="468"/>
    </row>
    <row r="189" spans="1:11" ht="12.75" customHeight="1">
      <c r="A189" s="515" t="s">
        <v>8</v>
      </c>
      <c r="B189" s="516"/>
      <c r="C189" s="203" t="s">
        <v>125</v>
      </c>
      <c r="D189" s="23">
        <v>2005</v>
      </c>
      <c r="E189" s="23">
        <v>2009</v>
      </c>
      <c r="F189" s="113" t="s">
        <v>126</v>
      </c>
      <c r="G189" s="114">
        <f>SUM(H189:K189)</f>
        <v>549350</v>
      </c>
      <c r="H189" s="114">
        <f>SUM(H190:H191)</f>
        <v>50350</v>
      </c>
      <c r="I189" s="114">
        <f>SUM(I190:I191)</f>
        <v>5000</v>
      </c>
      <c r="J189" s="114">
        <f>SUM(J190:J191)</f>
        <v>245000</v>
      </c>
      <c r="K189" s="44">
        <f>SUM(K190:K191)</f>
        <v>249000</v>
      </c>
    </row>
    <row r="190" spans="1:11" ht="12.75">
      <c r="A190" s="511"/>
      <c r="B190" s="512"/>
      <c r="C190" s="32" t="s">
        <v>127</v>
      </c>
      <c r="D190" s="13"/>
      <c r="E190" s="13"/>
      <c r="F190" s="4" t="s">
        <v>107</v>
      </c>
      <c r="G190" s="19">
        <f>SUM(H190:K190)</f>
        <v>125200</v>
      </c>
      <c r="H190" s="19">
        <v>50350</v>
      </c>
      <c r="I190" s="13">
        <v>5000</v>
      </c>
      <c r="J190" s="19">
        <v>32500</v>
      </c>
      <c r="K190" s="18">
        <v>37350</v>
      </c>
    </row>
    <row r="191" spans="1:11" ht="13.5" thickBot="1">
      <c r="A191" s="513"/>
      <c r="B191" s="514"/>
      <c r="C191" s="39"/>
      <c r="D191" s="20"/>
      <c r="E191" s="20"/>
      <c r="F191" s="67" t="s">
        <v>132</v>
      </c>
      <c r="G191" s="68">
        <f>SUM(H191:K191)</f>
        <v>424150</v>
      </c>
      <c r="H191" s="20">
        <v>0</v>
      </c>
      <c r="I191" s="20"/>
      <c r="J191" s="68">
        <v>212500</v>
      </c>
      <c r="K191" s="46">
        <v>211650</v>
      </c>
    </row>
    <row r="192" spans="1:11" ht="12.75" customHeight="1">
      <c r="A192" s="515" t="s">
        <v>9</v>
      </c>
      <c r="B192" s="516"/>
      <c r="C192" s="203" t="s">
        <v>125</v>
      </c>
      <c r="D192" s="113">
        <v>2006</v>
      </c>
      <c r="E192" s="23">
        <v>2009</v>
      </c>
      <c r="F192" s="113" t="s">
        <v>126</v>
      </c>
      <c r="G192" s="114">
        <f>SUM(H192:K192)</f>
        <v>393000</v>
      </c>
      <c r="H192" s="30">
        <f>SUM(H193:H194)</f>
        <v>18000</v>
      </c>
      <c r="I192" s="114">
        <f>SUM(I193:I194)</f>
        <v>1000</v>
      </c>
      <c r="J192" s="30">
        <f>SUM(J193:J194)</f>
        <v>0</v>
      </c>
      <c r="K192" s="114">
        <f>SUM(K193:K194)</f>
        <v>374000</v>
      </c>
    </row>
    <row r="193" spans="1:11" ht="12.75">
      <c r="A193" s="511"/>
      <c r="B193" s="512"/>
      <c r="C193" s="32" t="s">
        <v>127</v>
      </c>
      <c r="D193" s="4"/>
      <c r="E193" s="13"/>
      <c r="F193" s="4" t="s">
        <v>107</v>
      </c>
      <c r="G193" s="19">
        <v>53000</v>
      </c>
      <c r="H193" s="7">
        <v>18000</v>
      </c>
      <c r="I193" s="19">
        <v>1000</v>
      </c>
      <c r="J193" s="7">
        <v>0</v>
      </c>
      <c r="K193" s="19">
        <v>34000</v>
      </c>
    </row>
    <row r="194" spans="1:11" ht="12.75">
      <c r="A194" s="517"/>
      <c r="B194" s="518"/>
      <c r="C194" s="204"/>
      <c r="D194" s="115"/>
      <c r="E194" s="109"/>
      <c r="F194" s="115" t="s">
        <v>132</v>
      </c>
      <c r="G194" s="64">
        <f aca="true" t="shared" si="7" ref="G194:G206">SUM(H194:K194)</f>
        <v>340000</v>
      </c>
      <c r="H194" s="115"/>
      <c r="I194" s="109"/>
      <c r="J194" s="115">
        <v>0</v>
      </c>
      <c r="K194" s="64">
        <v>340000</v>
      </c>
    </row>
    <row r="195" spans="1:11" ht="12.75" customHeight="1">
      <c r="A195" s="509" t="s">
        <v>10</v>
      </c>
      <c r="B195" s="510"/>
      <c r="C195" s="205" t="s">
        <v>125</v>
      </c>
      <c r="D195" s="117">
        <v>2006</v>
      </c>
      <c r="E195" s="116">
        <v>2009</v>
      </c>
      <c r="F195" s="117" t="s">
        <v>126</v>
      </c>
      <c r="G195" s="118">
        <f t="shared" si="7"/>
        <v>390000</v>
      </c>
      <c r="H195" s="125">
        <f>SUM(H196:H197)</f>
        <v>15000</v>
      </c>
      <c r="I195" s="118">
        <f>SUM(I196:I197)</f>
        <v>1000</v>
      </c>
      <c r="J195" s="125">
        <f>SUM(J196:J197)</f>
        <v>0</v>
      </c>
      <c r="K195" s="118">
        <f>SUM(K196:K197)</f>
        <v>374000</v>
      </c>
    </row>
    <row r="196" spans="1:11" ht="12.75">
      <c r="A196" s="511"/>
      <c r="B196" s="512"/>
      <c r="C196" s="32" t="s">
        <v>127</v>
      </c>
      <c r="D196" s="4"/>
      <c r="E196" s="13"/>
      <c r="F196" s="4" t="s">
        <v>107</v>
      </c>
      <c r="G196" s="19">
        <f t="shared" si="7"/>
        <v>50000</v>
      </c>
      <c r="H196" s="4">
        <v>15000</v>
      </c>
      <c r="I196" s="19">
        <v>1000</v>
      </c>
      <c r="J196" s="4">
        <v>0</v>
      </c>
      <c r="K196" s="19">
        <v>34000</v>
      </c>
    </row>
    <row r="197" spans="1:11" ht="12.75">
      <c r="A197" s="517"/>
      <c r="B197" s="518"/>
      <c r="C197" s="204"/>
      <c r="D197" s="115"/>
      <c r="E197" s="109"/>
      <c r="F197" s="115" t="s">
        <v>132</v>
      </c>
      <c r="G197" s="64">
        <f t="shared" si="7"/>
        <v>340000</v>
      </c>
      <c r="H197" s="115"/>
      <c r="I197" s="109"/>
      <c r="J197" s="115">
        <v>0</v>
      </c>
      <c r="K197" s="64">
        <v>340000</v>
      </c>
    </row>
    <row r="198" spans="1:11" ht="12.75" customHeight="1">
      <c r="A198" s="509" t="s">
        <v>11</v>
      </c>
      <c r="B198" s="510"/>
      <c r="C198" s="32" t="s">
        <v>125</v>
      </c>
      <c r="D198" s="4">
        <v>2006</v>
      </c>
      <c r="E198" s="13">
        <v>2009</v>
      </c>
      <c r="F198" s="4" t="s">
        <v>126</v>
      </c>
      <c r="G198" s="19">
        <f t="shared" si="7"/>
        <v>383500</v>
      </c>
      <c r="H198" s="7">
        <f>SUM(H199:H200)</f>
        <v>8500</v>
      </c>
      <c r="I198" s="19">
        <f>SUM(I199:I200)</f>
        <v>1000</v>
      </c>
      <c r="J198" s="7">
        <f>SUM(J199:J200)</f>
        <v>0</v>
      </c>
      <c r="K198" s="19">
        <f>SUM(K199:K200)</f>
        <v>374000</v>
      </c>
    </row>
    <row r="199" spans="1:11" ht="12.75">
      <c r="A199" s="511"/>
      <c r="B199" s="512"/>
      <c r="C199" s="32" t="s">
        <v>127</v>
      </c>
      <c r="D199" s="4"/>
      <c r="E199" s="13"/>
      <c r="F199" s="4" t="s">
        <v>107</v>
      </c>
      <c r="G199" s="19">
        <f t="shared" si="7"/>
        <v>43500</v>
      </c>
      <c r="H199" s="4">
        <v>8500</v>
      </c>
      <c r="I199" s="19">
        <v>1000</v>
      </c>
      <c r="J199" s="4">
        <v>0</v>
      </c>
      <c r="K199" s="19">
        <v>34000</v>
      </c>
    </row>
    <row r="200" spans="1:11" ht="13.5" thickBot="1">
      <c r="A200" s="513"/>
      <c r="B200" s="514"/>
      <c r="C200" s="39"/>
      <c r="D200" s="67"/>
      <c r="E200" s="20"/>
      <c r="F200" s="67" t="s">
        <v>132</v>
      </c>
      <c r="G200" s="68">
        <f t="shared" si="7"/>
        <v>340000</v>
      </c>
      <c r="H200" s="67"/>
      <c r="I200" s="20"/>
      <c r="J200" s="67">
        <v>0</v>
      </c>
      <c r="K200" s="68">
        <v>340000</v>
      </c>
    </row>
    <row r="201" spans="1:11" ht="12.75" customHeight="1">
      <c r="A201" s="515" t="s">
        <v>12</v>
      </c>
      <c r="B201" s="516"/>
      <c r="C201" s="203" t="s">
        <v>125</v>
      </c>
      <c r="D201" s="113">
        <v>2005</v>
      </c>
      <c r="E201" s="23">
        <v>2009</v>
      </c>
      <c r="F201" s="113" t="s">
        <v>126</v>
      </c>
      <c r="G201" s="114">
        <f t="shared" si="7"/>
        <v>459000</v>
      </c>
      <c r="H201" s="30">
        <f>SUM(H202:H203)</f>
        <v>18000</v>
      </c>
      <c r="I201" s="114">
        <f>SUM(I202:I203)</f>
        <v>1000</v>
      </c>
      <c r="J201" s="30">
        <f>SUM(J202:J203)</f>
        <v>219000</v>
      </c>
      <c r="K201" s="114">
        <f>SUM(K202:K203)</f>
        <v>221000</v>
      </c>
    </row>
    <row r="202" spans="1:11" ht="12.75">
      <c r="A202" s="511"/>
      <c r="B202" s="512"/>
      <c r="C202" s="32" t="s">
        <v>127</v>
      </c>
      <c r="D202" s="4"/>
      <c r="E202" s="13"/>
      <c r="F202" s="4" t="s">
        <v>107</v>
      </c>
      <c r="G202" s="19">
        <f t="shared" si="7"/>
        <v>84150</v>
      </c>
      <c r="H202" s="7">
        <v>18000</v>
      </c>
      <c r="I202" s="13">
        <v>1000</v>
      </c>
      <c r="J202" s="7">
        <v>32000</v>
      </c>
      <c r="K202" s="19">
        <v>33150</v>
      </c>
    </row>
    <row r="203" spans="1:11" ht="24.75" customHeight="1">
      <c r="A203" s="517"/>
      <c r="B203" s="518"/>
      <c r="C203" s="204"/>
      <c r="D203" s="115"/>
      <c r="E203" s="109"/>
      <c r="F203" s="115" t="s">
        <v>132</v>
      </c>
      <c r="G203" s="64">
        <f t="shared" si="7"/>
        <v>374850</v>
      </c>
      <c r="H203" s="115">
        <v>0</v>
      </c>
      <c r="I203" s="109"/>
      <c r="J203" s="86">
        <v>187000</v>
      </c>
      <c r="K203" s="64">
        <v>187850</v>
      </c>
    </row>
    <row r="204" spans="1:11" ht="12.75" customHeight="1">
      <c r="A204" s="509" t="s">
        <v>15</v>
      </c>
      <c r="B204" s="510"/>
      <c r="C204" s="32" t="s">
        <v>125</v>
      </c>
      <c r="D204" s="4">
        <v>2007</v>
      </c>
      <c r="E204" s="13">
        <v>2007</v>
      </c>
      <c r="F204" s="4" t="s">
        <v>126</v>
      </c>
      <c r="G204" s="13">
        <f t="shared" si="7"/>
        <v>50000</v>
      </c>
      <c r="H204" s="4">
        <f>SUM(H205:H206)</f>
        <v>0</v>
      </c>
      <c r="I204" s="13">
        <f>SUM(I205:I206)</f>
        <v>50000</v>
      </c>
      <c r="J204" s="4">
        <f>SUM(J205:J206)</f>
        <v>0</v>
      </c>
      <c r="K204" s="13">
        <f>SUM(K205:K206)</f>
        <v>0</v>
      </c>
    </row>
    <row r="205" spans="1:11" ht="12.75">
      <c r="A205" s="511"/>
      <c r="B205" s="512"/>
      <c r="C205" s="32" t="s">
        <v>127</v>
      </c>
      <c r="D205" s="4"/>
      <c r="E205" s="13"/>
      <c r="F205" s="4" t="s">
        <v>107</v>
      </c>
      <c r="G205" s="13">
        <f t="shared" si="7"/>
        <v>10000</v>
      </c>
      <c r="H205" s="4">
        <v>0</v>
      </c>
      <c r="I205" s="13">
        <v>10000</v>
      </c>
      <c r="J205" s="4"/>
      <c r="K205" s="13"/>
    </row>
    <row r="206" spans="1:11" ht="13.5" thickBot="1">
      <c r="A206" s="513"/>
      <c r="B206" s="514"/>
      <c r="C206" s="39"/>
      <c r="D206" s="67"/>
      <c r="E206" s="20"/>
      <c r="F206" s="67" t="s">
        <v>96</v>
      </c>
      <c r="G206" s="20">
        <f t="shared" si="7"/>
        <v>40000</v>
      </c>
      <c r="H206" s="67">
        <v>0</v>
      </c>
      <c r="I206" s="20">
        <v>40000</v>
      </c>
      <c r="J206" s="67"/>
      <c r="K206" s="20"/>
    </row>
    <row r="223" ht="12.75">
      <c r="H223" s="33" t="s">
        <v>115</v>
      </c>
    </row>
    <row r="224" ht="12.75">
      <c r="H224" s="33" t="s">
        <v>116</v>
      </c>
    </row>
    <row r="225" ht="12.75">
      <c r="H225" s="33"/>
    </row>
    <row r="226" ht="12.75">
      <c r="H226" s="33"/>
    </row>
    <row r="227" ht="12.75">
      <c r="H227" s="1" t="s">
        <v>117</v>
      </c>
    </row>
  </sheetData>
  <sheetProtection/>
  <mergeCells count="136">
    <mergeCell ref="G96:H96"/>
    <mergeCell ref="G97:H97"/>
    <mergeCell ref="G99:H99"/>
    <mergeCell ref="C17:C21"/>
    <mergeCell ref="D17:D21"/>
    <mergeCell ref="E17:E21"/>
    <mergeCell ref="E78:E81"/>
    <mergeCell ref="E48:E51"/>
    <mergeCell ref="G70:G71"/>
    <mergeCell ref="H70:K70"/>
    <mergeCell ref="F70:F71"/>
    <mergeCell ref="H37:K37"/>
    <mergeCell ref="G37:G38"/>
    <mergeCell ref="F37:F38"/>
    <mergeCell ref="D44:D47"/>
    <mergeCell ref="A12:B16"/>
    <mergeCell ref="A48:B51"/>
    <mergeCell ref="A70:A71"/>
    <mergeCell ref="B70:B71"/>
    <mergeCell ref="A57:B60"/>
    <mergeCell ref="A8:A9"/>
    <mergeCell ref="C8:C9"/>
    <mergeCell ref="C27:C31"/>
    <mergeCell ref="A44:B47"/>
    <mergeCell ref="A41:B43"/>
    <mergeCell ref="A27:B31"/>
    <mergeCell ref="A37:A38"/>
    <mergeCell ref="B37:B38"/>
    <mergeCell ref="B40:C40"/>
    <mergeCell ref="A176:B179"/>
    <mergeCell ref="A165:B168"/>
    <mergeCell ref="A174:A175"/>
    <mergeCell ref="B174:B175"/>
    <mergeCell ref="P40:S40"/>
    <mergeCell ref="A161:B164"/>
    <mergeCell ref="A152:A155"/>
    <mergeCell ref="A156:B156"/>
    <mergeCell ref="A157:B160"/>
    <mergeCell ref="B152:B155"/>
    <mergeCell ref="C1:F1"/>
    <mergeCell ref="C2:F2"/>
    <mergeCell ref="C3:F3"/>
    <mergeCell ref="E27:E31"/>
    <mergeCell ref="D22:D26"/>
    <mergeCell ref="D8:E9"/>
    <mergeCell ref="B11:C11"/>
    <mergeCell ref="A22:B26"/>
    <mergeCell ref="B8:B9"/>
    <mergeCell ref="A17:B21"/>
    <mergeCell ref="E92:E94"/>
    <mergeCell ref="C37:C38"/>
    <mergeCell ref="C12:C16"/>
    <mergeCell ref="D70:E71"/>
    <mergeCell ref="D54:D56"/>
    <mergeCell ref="E12:E16"/>
    <mergeCell ref="D27:D31"/>
    <mergeCell ref="E22:E26"/>
    <mergeCell ref="C22:C26"/>
    <mergeCell ref="C41:C43"/>
    <mergeCell ref="K187:K188"/>
    <mergeCell ref="C187:C188"/>
    <mergeCell ref="A204:B206"/>
    <mergeCell ref="A192:B194"/>
    <mergeCell ref="A195:B197"/>
    <mergeCell ref="A198:B200"/>
    <mergeCell ref="A201:B203"/>
    <mergeCell ref="A189:B191"/>
    <mergeCell ref="A187:A188"/>
    <mergeCell ref="B187:B188"/>
    <mergeCell ref="I187:I188"/>
    <mergeCell ref="F174:F175"/>
    <mergeCell ref="J187:J188"/>
    <mergeCell ref="A180:B181"/>
    <mergeCell ref="E174:E175"/>
    <mergeCell ref="F187:F188"/>
    <mergeCell ref="G187:G188"/>
    <mergeCell ref="D174:D175"/>
    <mergeCell ref="A182:B185"/>
    <mergeCell ref="I174:I175"/>
    <mergeCell ref="K174:K175"/>
    <mergeCell ref="J174:J175"/>
    <mergeCell ref="H174:H175"/>
    <mergeCell ref="J152:J155"/>
    <mergeCell ref="K152:K155"/>
    <mergeCell ref="H152:H155"/>
    <mergeCell ref="I152:I155"/>
    <mergeCell ref="H8:K8"/>
    <mergeCell ref="G8:G9"/>
    <mergeCell ref="E57:E60"/>
    <mergeCell ref="D37:E38"/>
    <mergeCell ref="D57:D60"/>
    <mergeCell ref="E41:E43"/>
    <mergeCell ref="D48:D51"/>
    <mergeCell ref="D41:D43"/>
    <mergeCell ref="E54:E56"/>
    <mergeCell ref="F8:F9"/>
    <mergeCell ref="C152:C155"/>
    <mergeCell ref="E44:E47"/>
    <mergeCell ref="D12:D16"/>
    <mergeCell ref="D152:D155"/>
    <mergeCell ref="D88:D91"/>
    <mergeCell ref="C174:C175"/>
    <mergeCell ref="E88:E91"/>
    <mergeCell ref="C48:C51"/>
    <mergeCell ref="B53:C53"/>
    <mergeCell ref="C148:C151"/>
    <mergeCell ref="H187:H188"/>
    <mergeCell ref="G174:G175"/>
    <mergeCell ref="E152:E155"/>
    <mergeCell ref="F152:F155"/>
    <mergeCell ref="G152:G155"/>
    <mergeCell ref="D187:D188"/>
    <mergeCell ref="E187:E188"/>
    <mergeCell ref="C57:C60"/>
    <mergeCell ref="C44:C47"/>
    <mergeCell ref="A54:B56"/>
    <mergeCell ref="B87:C87"/>
    <mergeCell ref="A92:B94"/>
    <mergeCell ref="C92:C94"/>
    <mergeCell ref="C88:C91"/>
    <mergeCell ref="C54:C56"/>
    <mergeCell ref="C70:C71"/>
    <mergeCell ref="B73:C73"/>
    <mergeCell ref="D92:D94"/>
    <mergeCell ref="A88:B91"/>
    <mergeCell ref="A82:B85"/>
    <mergeCell ref="D82:D85"/>
    <mergeCell ref="A74:B77"/>
    <mergeCell ref="C74:C77"/>
    <mergeCell ref="A78:B81"/>
    <mergeCell ref="C78:C81"/>
    <mergeCell ref="D78:D81"/>
    <mergeCell ref="E74:E77"/>
    <mergeCell ref="C82:C85"/>
    <mergeCell ref="E82:E85"/>
    <mergeCell ref="D74:D77"/>
  </mergeCells>
  <printOptions/>
  <pageMargins left="0.7874015748031497" right="0.1968503937007874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Klasyfikacja rozdziaĹa budĹĽetowa\5.html Klasyfikacja rozdziaĹ‚Ăłw</dc:title>
  <dc:subject/>
  <dc:creator>Iwona Dudziak</dc:creator>
  <cp:keywords/>
  <dc:description/>
  <cp:lastModifiedBy>idudziak</cp:lastModifiedBy>
  <cp:lastPrinted>2010-01-11T07:43:24Z</cp:lastPrinted>
  <dcterms:created xsi:type="dcterms:W3CDTF">2002-10-31T12:40:59Z</dcterms:created>
  <dcterms:modified xsi:type="dcterms:W3CDTF">2010-02-05T11:47:14Z</dcterms:modified>
  <cp:category/>
  <cp:version/>
  <cp:contentType/>
  <cp:contentStatus/>
</cp:coreProperties>
</file>