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activeTab="1"/>
  </bookViews>
  <sheets>
    <sheet name="23.08" sheetId="1" r:id="rId1"/>
    <sheet name="19.09" sheetId="2" r:id="rId2"/>
  </sheets>
  <definedNames>
    <definedName name="_1._zest_uchwał_">#REF!</definedName>
    <definedName name="_10._inwestycje" localSheetId="1">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 localSheetId="1">#REF!</definedName>
    <definedName name="_8._wyd_robocze">#REF!</definedName>
    <definedName name="_9._zad_zlec_">#REF!</definedName>
    <definedName name="_Fund_Ochr_Środow">#REF!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>#REF!</definedName>
    <definedName name="_szkoły_zał" localSheetId="1">#REF!</definedName>
    <definedName name="_szkoły_zał">#REF!</definedName>
    <definedName name="_środek_specjalny">#REF!</definedName>
    <definedName name="bis" localSheetId="1">#REF!</definedName>
    <definedName name="bis">#REF!</definedName>
    <definedName name="inwest" localSheetId="1">#REF!</definedName>
    <definedName name="inwest">#REF!</definedName>
    <definedName name="inwestopis" localSheetId="1">#REF!</definedName>
    <definedName name="inwestopis">#REF!</definedName>
    <definedName name="_xlnm.Print_Area" localSheetId="1">'19.09'!$A$1:$H$73</definedName>
    <definedName name="_xlnm.Print_Area" localSheetId="0">'23.08'!$A$1:$H$70</definedName>
    <definedName name="oświata" localSheetId="1">#REF!</definedName>
    <definedName name="oświata">#REF!</definedName>
    <definedName name="oświatawychowanie" localSheetId="1">#REF!</definedName>
    <definedName name="oświatawychowanie">#REF!</definedName>
  </definedNames>
  <calcPr fullCalcOnLoad="1" fullPrecision="0"/>
</workbook>
</file>

<file path=xl/sharedStrings.xml><?xml version="1.0" encoding="utf-8"?>
<sst xmlns="http://schemas.openxmlformats.org/spreadsheetml/2006/main" count="227" uniqueCount="101">
  <si>
    <t>Domy i ośrodki kultury, świetlice i kluby</t>
  </si>
  <si>
    <t>Treść</t>
  </si>
  <si>
    <t>Kultura fizyczna i sport</t>
  </si>
  <si>
    <t>Rozdział</t>
  </si>
  <si>
    <t>Dział</t>
  </si>
  <si>
    <t xml:space="preserve">Zestawienie planowanych kwot dotacji udzielanych z budżetu Gminy Lipno </t>
  </si>
  <si>
    <t>Kwota dotacji w zł</t>
  </si>
  <si>
    <t>podmiotowa</t>
  </si>
  <si>
    <t>przedmiotowa</t>
  </si>
  <si>
    <t>celowa</t>
  </si>
  <si>
    <t>921</t>
  </si>
  <si>
    <t>92109</t>
  </si>
  <si>
    <t>92116</t>
  </si>
  <si>
    <t>Gminna Biblioteka Publiczna w Lipnie</t>
  </si>
  <si>
    <t>II. Dotacje dla jednostek spoza sektora finansów publicznych</t>
  </si>
  <si>
    <t>Nazwa jednostki/ nazwa zadania (dla dotacji przedmiotowych)</t>
  </si>
  <si>
    <t>92605</t>
  </si>
  <si>
    <t>Razem dotacje</t>
  </si>
  <si>
    <t>Kultura i ochrona dziedzictwa nardowego</t>
  </si>
  <si>
    <t>926</t>
  </si>
  <si>
    <t>Biblioteki</t>
  </si>
  <si>
    <t>Zadania w zakresie kultury fizycznej i sportu</t>
  </si>
  <si>
    <t>Upowszechnianie kultury fizycznej i sportu wśród dzieci i młodzieży</t>
  </si>
  <si>
    <t>801</t>
  </si>
  <si>
    <t>80104</t>
  </si>
  <si>
    <t>Oświata i wychowanie</t>
  </si>
  <si>
    <t>Przedszkola</t>
  </si>
  <si>
    <t>600</t>
  </si>
  <si>
    <t>60014</t>
  </si>
  <si>
    <t>Drogi publiczne powiatowe</t>
  </si>
  <si>
    <t>Transport i łączność</t>
  </si>
  <si>
    <t>754</t>
  </si>
  <si>
    <t>75412</t>
  </si>
  <si>
    <t>Bezpieczeństwo publiczne i ochorna przeciwpożarowa</t>
  </si>
  <si>
    <t>Ochotnicze Straże Pożarne</t>
  </si>
  <si>
    <t xml:space="preserve">Dotacja celowa na dofinansowanie zakupu sprzętu ratownictwa drogowego dla OSP Lipno </t>
  </si>
  <si>
    <t>Gminny Ośrodek Kultury w Lipnie</t>
  </si>
  <si>
    <t>85295</t>
  </si>
  <si>
    <t>Pomoc społeczna</t>
  </si>
  <si>
    <t>852</t>
  </si>
  <si>
    <t xml:space="preserve">Zadania z zakresu profilaktyki i opieki nad dzećmi, przeciwdziałanie przestępczości </t>
  </si>
  <si>
    <t xml:space="preserve">Stowarzyszenie "KOLORY" </t>
  </si>
  <si>
    <t xml:space="preserve">Stowarzyszenie przy świetlicy " Bursztyn" Targowisko </t>
  </si>
  <si>
    <t>Dotacja na pokrycie kosztów bieżącego utrzymania bezdomnych zwierząt w schronisku  w Henrykowie</t>
  </si>
  <si>
    <t>Modernizacja GOK - dotacja celowa</t>
  </si>
  <si>
    <t>750</t>
  </si>
  <si>
    <t>75095</t>
  </si>
  <si>
    <t>Administracja publiczna</t>
  </si>
  <si>
    <t>Pozostała działalnosć</t>
  </si>
  <si>
    <t xml:space="preserve">Dotacja dla Miasta Leszna na realizację Projektu  pn." Partnerstwo Obszaru Funkcjonalnego dla wzmocnienia rozwoju i spójności społeczno - gospodarczej Aglomeracji Leszczyńskiej" </t>
  </si>
  <si>
    <t>60004</t>
  </si>
  <si>
    <t>Loklany transport zbiorowy</t>
  </si>
  <si>
    <t>Dotacja dla Miasta Leszna na dofinansowanie przewozu osób na trasie Leszno- Wilkowice linią komunkacyjną nr 4</t>
  </si>
  <si>
    <t>80195</t>
  </si>
  <si>
    <t>I. Dotacje dla jednostek sektora finansów publicz.</t>
  </si>
  <si>
    <t>Dotacja dla Miasta Leszno na pokrycie kosztów związanych z zatrudnieniem nauczyciela religii Kościoła Zielonoświątkowego w punkcie katechetycznym</t>
  </si>
  <si>
    <t>Działalność usługowa</t>
  </si>
  <si>
    <t>Bezpieczeństwo publiczne i ochrona przeciwpożarowa</t>
  </si>
  <si>
    <t>Ochotnicze Straże pożarne</t>
  </si>
  <si>
    <t>Dotacja dla OSP Lipno na zakup wyposażenia - odzież zapewniająca gotowość bojową</t>
  </si>
  <si>
    <t>Dotacja dla OSP na terenie Gminy Lipno należących do Krajowego Systemu Ratownictwa na zakup wyposażenia zapewniajacego gotowość bojową</t>
  </si>
  <si>
    <t>60015</t>
  </si>
  <si>
    <t>Drogi publiczne w miastach na prawach powiatu</t>
  </si>
  <si>
    <t>80101</t>
  </si>
  <si>
    <t>Szkoła podstawowa</t>
  </si>
  <si>
    <t>Dotacja dla niepublicznej jednostki systemu oświaty - niepubliczna szkoła podstawowa w Górce Duchownej</t>
  </si>
  <si>
    <t>Dotacja dla jednostek samorządowych udzielana na dzieci z Gminy Lipno uczęszczające do przedszkoli w innych gminach</t>
  </si>
  <si>
    <t>Dotacja dla Miasta Leszna na dofinansowanie przebudowy ulicy Jana Kiepury i ulicy Jana Dekana w Lesznie</t>
  </si>
  <si>
    <t>851</t>
  </si>
  <si>
    <t>Ochrona zdrowia</t>
  </si>
  <si>
    <t>85195</t>
  </si>
  <si>
    <t>Pozostała działalność</t>
  </si>
  <si>
    <t>Województwo Wielkopolskie:</t>
  </si>
  <si>
    <t>Pomoc finansowa na dofinansowanie modernizacji bloku porodowego w Wojewódzkim Szpitalu Zespolonym w Lesznie</t>
  </si>
  <si>
    <t>Dotacja dla Województwa Wielkopolskiego na dofinansowanie modernizacji i doposażenie Oddziału Onokologicznego w Wojewódzkim Szpitalu w Lesznie</t>
  </si>
  <si>
    <t>Dotacja celowa dla niepublicznej szkoły podstawowej w Górce Duchownej na sfinansowanie zadania zleconego z administracji rządowej - zakup podręczników</t>
  </si>
  <si>
    <t>80110</t>
  </si>
  <si>
    <t>Gimnazjum</t>
  </si>
  <si>
    <t>w roku 2017</t>
  </si>
  <si>
    <t>Zał. Nr 9 do uchwały budżetowej na rok 2017</t>
  </si>
  <si>
    <t>Dotacja dla Powiatu Leszczyńskiego na zadanie inwestycyjne "Przebudowa drogi powiatowej nr 4771P w Wilkowicach"</t>
  </si>
  <si>
    <t>Dotacja dla niepublicznej jednostki systemu oświaty - niepubliczne przedszkole w Wilkowicach i Mórkowo,Lipno</t>
  </si>
  <si>
    <t>900</t>
  </si>
  <si>
    <t>Gospodarka komunalna i ochrona środowiska</t>
  </si>
  <si>
    <t>90013</t>
  </si>
  <si>
    <t>Schroniska dla zwierząt</t>
  </si>
  <si>
    <t>Dotacja dla Fundacji "Zwierzęce SOS" na zadania z zakresu opieki nad bezdomnymi zwięrzetami</t>
  </si>
  <si>
    <t>Dotacja dla niepublicznej jednostki systemu oświaty - niepubliczne gimnazjum w Górce Duchownej</t>
  </si>
  <si>
    <t>RAZEM</t>
  </si>
  <si>
    <t>z załącznika bieżące</t>
  </si>
  <si>
    <t>z załącznika majątkowe</t>
  </si>
  <si>
    <t>Budowa sieci połączeń dróg dla rowerów w gminie Osieczna, Lipno i Rydzyna w ramach zadania ograniczeie niskiej emisji na nterenie Aglomeracji Leszczyńskiej</t>
  </si>
  <si>
    <t>Dotacja celowa dla niepublicznej szkoły podstawowej  w Górce Duchownej na sfinansowanie zadania zleconego z administracji rządowej - zakup podręczników</t>
  </si>
  <si>
    <t>Dotacja celowa dla niepublicznego Gimnazjum w Górce Duchownej na sfinansowanie zadania zleconego z administracji rządowej - zakup podręczników</t>
  </si>
  <si>
    <t xml:space="preserve">różnica </t>
  </si>
  <si>
    <t>Załącznik Nr 5 do do uchwały Rady Gminy Lipno nr XLVI/278/2017 z dnia 23.08.2017r.</t>
  </si>
  <si>
    <t>Załącznik Nr 5 do do uchwały Rady Gminy Lipno nr …/…/2017 z dnia 19.09.2017r.</t>
  </si>
  <si>
    <t>Kultura i ochrona dziedzictwa narodowego</t>
  </si>
  <si>
    <t>92120</t>
  </si>
  <si>
    <t>Ochrona zabytków i opieka nad zabytkami</t>
  </si>
  <si>
    <t>Dotacja dla Parafii p.w. Wszystkich Świętych w Mórkowie na prace remontowe w kościele parafialnym w Mórkowie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</si>
</sst>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\1\2\2.0"/>
    <numFmt numFmtId="169" formatCode="#,##0.000"/>
    <numFmt numFmtId="170" formatCode="0.000"/>
    <numFmt numFmtId="171" formatCode="0.00000"/>
    <numFmt numFmtId="172" formatCode="0.0000"/>
    <numFmt numFmtId="173" formatCode="_-* #,##0.0000\ _z_ł_-;\-* #,##0.0000\ _z_ł_-;_-* &quot;-&quot;??\ _z_ł_-;_-@_-"/>
    <numFmt numFmtId="174" formatCode="#,##0.0"/>
    <numFmt numFmtId="175" formatCode="0.0%"/>
    <numFmt numFmtId="176" formatCode="0.0"/>
    <numFmt numFmtId="177" formatCode="#,##0.0000"/>
    <numFmt numFmtId="178" formatCode="000"/>
    <numFmt numFmtId="179" formatCode="#,##0_ ;\-#,##0\ "/>
    <numFmt numFmtId="180" formatCode="0.00000000"/>
    <numFmt numFmtId="181" formatCode="0.0000000"/>
    <numFmt numFmtId="182" formatCode="0.000000"/>
    <numFmt numFmtId="183" formatCode="#,##0\ &quot;zł&quot;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sz val="8.5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0"/>
    </font>
    <font>
      <b/>
      <i/>
      <sz val="8"/>
      <color indexed="10"/>
      <name val="Arial CE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2"/>
    </font>
    <font>
      <b/>
      <i/>
      <sz val="10"/>
      <color rgb="FFFF0000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0"/>
    </font>
    <font>
      <b/>
      <i/>
      <sz val="8"/>
      <color rgb="FFFF0000"/>
      <name val="Arial CE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49" fontId="54" fillId="33" borderId="0" xfId="0" applyNumberFormat="1" applyFont="1" applyFill="1" applyAlignment="1">
      <alignment/>
    </xf>
    <xf numFmtId="49" fontId="54" fillId="33" borderId="0" xfId="0" applyNumberFormat="1" applyFont="1" applyFill="1" applyAlignment="1">
      <alignment horizontal="right"/>
    </xf>
    <xf numFmtId="0" fontId="54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49" fontId="56" fillId="33" borderId="10" xfId="0" applyNumberFormat="1" applyFont="1" applyFill="1" applyBorder="1" applyAlignment="1">
      <alignment horizontal="center"/>
    </xf>
    <xf numFmtId="49" fontId="57" fillId="33" borderId="11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4" fillId="33" borderId="13" xfId="0" applyFont="1" applyFill="1" applyBorder="1" applyAlignment="1">
      <alignment wrapText="1"/>
    </xf>
    <xf numFmtId="49" fontId="57" fillId="33" borderId="14" xfId="0" applyNumberFormat="1" applyFont="1" applyFill="1" applyBorder="1" applyAlignment="1">
      <alignment horizontal="center"/>
    </xf>
    <xf numFmtId="49" fontId="57" fillId="33" borderId="15" xfId="0" applyNumberFormat="1" applyFont="1" applyFill="1" applyBorder="1" applyAlignment="1">
      <alignment horizontal="center"/>
    </xf>
    <xf numFmtId="49" fontId="57" fillId="33" borderId="16" xfId="0" applyNumberFormat="1" applyFont="1" applyFill="1" applyBorder="1" applyAlignment="1">
      <alignment horizontal="right"/>
    </xf>
    <xf numFmtId="49" fontId="56" fillId="33" borderId="17" xfId="0" applyNumberFormat="1" applyFont="1" applyFill="1" applyBorder="1" applyAlignment="1">
      <alignment horizontal="center"/>
    </xf>
    <xf numFmtId="49" fontId="58" fillId="33" borderId="18" xfId="0" applyNumberFormat="1" applyFont="1" applyFill="1" applyBorder="1" applyAlignment="1">
      <alignment horizontal="right"/>
    </xf>
    <xf numFmtId="49" fontId="56" fillId="33" borderId="13" xfId="0" applyNumberFormat="1" applyFont="1" applyFill="1" applyBorder="1" applyAlignment="1">
      <alignment horizontal="center"/>
    </xf>
    <xf numFmtId="49" fontId="56" fillId="33" borderId="19" xfId="0" applyNumberFormat="1" applyFont="1" applyFill="1" applyBorder="1" applyAlignment="1">
      <alignment horizontal="center"/>
    </xf>
    <xf numFmtId="49" fontId="58" fillId="33" borderId="20" xfId="0" applyNumberFormat="1" applyFont="1" applyFill="1" applyBorder="1" applyAlignment="1">
      <alignment horizontal="right"/>
    </xf>
    <xf numFmtId="49" fontId="57" fillId="33" borderId="21" xfId="0" applyNumberFormat="1" applyFont="1" applyFill="1" applyBorder="1" applyAlignment="1">
      <alignment horizontal="center"/>
    </xf>
    <xf numFmtId="49" fontId="56" fillId="33" borderId="22" xfId="0" applyNumberFormat="1" applyFont="1" applyFill="1" applyBorder="1" applyAlignment="1">
      <alignment horizontal="center"/>
    </xf>
    <xf numFmtId="49" fontId="56" fillId="33" borderId="0" xfId="0" applyNumberFormat="1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right"/>
    </xf>
    <xf numFmtId="0" fontId="56" fillId="33" borderId="22" xfId="0" applyFont="1" applyFill="1" applyBorder="1" applyAlignment="1">
      <alignment/>
    </xf>
    <xf numFmtId="3" fontId="56" fillId="33" borderId="0" xfId="0" applyNumberFormat="1" applyFont="1" applyFill="1" applyBorder="1" applyAlignment="1">
      <alignment horizontal="right"/>
    </xf>
    <xf numFmtId="0" fontId="54" fillId="33" borderId="22" xfId="0" applyFont="1" applyFill="1" applyBorder="1" applyAlignment="1">
      <alignment wrapText="1"/>
    </xf>
    <xf numFmtId="3" fontId="57" fillId="33" borderId="0" xfId="0" applyNumberFormat="1" applyFont="1" applyFill="1" applyBorder="1" applyAlignment="1">
      <alignment horizontal="right"/>
    </xf>
    <xf numFmtId="4" fontId="59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/>
    </xf>
    <xf numFmtId="49" fontId="54" fillId="33" borderId="22" xfId="0" applyNumberFormat="1" applyFont="1" applyFill="1" applyBorder="1" applyAlignment="1">
      <alignment horizontal="center"/>
    </xf>
    <xf numFmtId="49" fontId="58" fillId="33" borderId="0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/>
    </xf>
    <xf numFmtId="4" fontId="54" fillId="33" borderId="22" xfId="0" applyNumberFormat="1" applyFont="1" applyFill="1" applyBorder="1" applyAlignment="1">
      <alignment horizontal="left" wrapText="1"/>
    </xf>
    <xf numFmtId="49" fontId="57" fillId="33" borderId="12" xfId="0" applyNumberFormat="1" applyFont="1" applyFill="1" applyBorder="1" applyAlignment="1">
      <alignment horizontal="center"/>
    </xf>
    <xf numFmtId="49" fontId="57" fillId="33" borderId="23" xfId="0" applyNumberFormat="1" applyFont="1" applyFill="1" applyBorder="1" applyAlignment="1">
      <alignment horizontal="center"/>
    </xf>
    <xf numFmtId="49" fontId="57" fillId="33" borderId="18" xfId="0" applyNumberFormat="1" applyFont="1" applyFill="1" applyBorder="1" applyAlignment="1">
      <alignment horizontal="right"/>
    </xf>
    <xf numFmtId="0" fontId="57" fillId="33" borderId="12" xfId="0" applyFont="1" applyFill="1" applyBorder="1" applyAlignment="1">
      <alignment/>
    </xf>
    <xf numFmtId="4" fontId="54" fillId="33" borderId="0" xfId="0" applyNumberFormat="1" applyFont="1" applyFill="1" applyBorder="1" applyAlignment="1">
      <alignment horizontal="left" wrapText="1"/>
    </xf>
    <xf numFmtId="3" fontId="54" fillId="33" borderId="0" xfId="0" applyNumberFormat="1" applyFont="1" applyFill="1" applyBorder="1" applyAlignment="1">
      <alignment horizontal="right"/>
    </xf>
    <xf numFmtId="49" fontId="56" fillId="33" borderId="10" xfId="0" applyNumberFormat="1" applyFont="1" applyFill="1" applyBorder="1" applyAlignment="1">
      <alignment horizontal="right"/>
    </xf>
    <xf numFmtId="49" fontId="54" fillId="33" borderId="22" xfId="0" applyNumberFormat="1" applyFont="1" applyFill="1" applyBorder="1" applyAlignment="1">
      <alignment/>
    </xf>
    <xf numFmtId="0" fontId="54" fillId="33" borderId="22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 horizontal="right"/>
    </xf>
    <xf numFmtId="2" fontId="60" fillId="33" borderId="24" xfId="0" applyNumberFormat="1" applyFont="1" applyFill="1" applyBorder="1" applyAlignment="1">
      <alignment horizontal="left" vertical="center" wrapText="1"/>
    </xf>
    <xf numFmtId="49" fontId="54" fillId="33" borderId="13" xfId="0" applyNumberFormat="1" applyFont="1" applyFill="1" applyBorder="1" applyAlignment="1">
      <alignment/>
    </xf>
    <xf numFmtId="49" fontId="54" fillId="33" borderId="19" xfId="0" applyNumberFormat="1" applyFont="1" applyFill="1" applyBorder="1" applyAlignment="1">
      <alignment horizontal="center"/>
    </xf>
    <xf numFmtId="0" fontId="54" fillId="33" borderId="13" xfId="0" applyFont="1" applyFill="1" applyBorder="1" applyAlignment="1">
      <alignment wrapText="1"/>
    </xf>
    <xf numFmtId="49" fontId="54" fillId="33" borderId="20" xfId="0" applyNumberFormat="1" applyFont="1" applyFill="1" applyBorder="1" applyAlignment="1">
      <alignment horizontal="right"/>
    </xf>
    <xf numFmtId="0" fontId="54" fillId="33" borderId="22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wrapText="1"/>
    </xf>
    <xf numFmtId="0" fontId="56" fillId="33" borderId="22" xfId="0" applyFont="1" applyFill="1" applyBorder="1" applyAlignment="1">
      <alignment horizontal="left" wrapText="1"/>
    </xf>
    <xf numFmtId="49" fontId="54" fillId="33" borderId="10" xfId="0" applyNumberFormat="1" applyFont="1" applyFill="1" applyBorder="1" applyAlignment="1">
      <alignment/>
    </xf>
    <xf numFmtId="49" fontId="54" fillId="33" borderId="25" xfId="0" applyNumberFormat="1" applyFont="1" applyFill="1" applyBorder="1" applyAlignment="1">
      <alignment horizontal="center"/>
    </xf>
    <xf numFmtId="49" fontId="54" fillId="33" borderId="18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vertical="top" wrapText="1"/>
    </xf>
    <xf numFmtId="49" fontId="57" fillId="33" borderId="26" xfId="0" applyNumberFormat="1" applyFont="1" applyFill="1" applyBorder="1" applyAlignment="1">
      <alignment horizontal="right"/>
    </xf>
    <xf numFmtId="0" fontId="57" fillId="33" borderId="14" xfId="0" applyFont="1" applyFill="1" applyBorder="1" applyAlignment="1">
      <alignment wrapText="1"/>
    </xf>
    <xf numFmtId="0" fontId="54" fillId="33" borderId="22" xfId="0" applyFont="1" applyFill="1" applyBorder="1" applyAlignment="1">
      <alignment vertical="top" wrapText="1"/>
    </xf>
    <xf numFmtId="49" fontId="54" fillId="33" borderId="27" xfId="0" applyNumberFormat="1" applyFont="1" applyFill="1" applyBorder="1" applyAlignment="1">
      <alignment/>
    </xf>
    <xf numFmtId="49" fontId="54" fillId="33" borderId="28" xfId="0" applyNumberFormat="1" applyFont="1" applyFill="1" applyBorder="1" applyAlignment="1">
      <alignment horizontal="center"/>
    </xf>
    <xf numFmtId="49" fontId="54" fillId="33" borderId="29" xfId="0" applyNumberFormat="1" applyFont="1" applyFill="1" applyBorder="1" applyAlignment="1">
      <alignment horizontal="right"/>
    </xf>
    <xf numFmtId="0" fontId="54" fillId="33" borderId="27" xfId="0" applyFont="1" applyFill="1" applyBorder="1" applyAlignment="1">
      <alignment/>
    </xf>
    <xf numFmtId="49" fontId="54" fillId="33" borderId="0" xfId="0" applyNumberFormat="1" applyFont="1" applyFill="1" applyAlignment="1">
      <alignment horizontal="center"/>
    </xf>
    <xf numFmtId="4" fontId="54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wrapText="1"/>
    </xf>
    <xf numFmtId="49" fontId="3" fillId="33" borderId="22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49" fontId="0" fillId="33" borderId="25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vertical="top" wrapText="1"/>
    </xf>
    <xf numFmtId="49" fontId="3" fillId="33" borderId="18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vertical="top" wrapText="1"/>
    </xf>
    <xf numFmtId="49" fontId="3" fillId="33" borderId="31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9" fontId="0" fillId="33" borderId="22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49" fontId="0" fillId="33" borderId="22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3" fillId="33" borderId="22" xfId="0" applyFont="1" applyFill="1" applyBorder="1" applyAlignment="1">
      <alignment/>
    </xf>
    <xf numFmtId="4" fontId="0" fillId="33" borderId="22" xfId="0" applyNumberFormat="1" applyFont="1" applyFill="1" applyBorder="1" applyAlignment="1">
      <alignment horizontal="left"/>
    </xf>
    <xf numFmtId="49" fontId="3" fillId="33" borderId="24" xfId="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wrapText="1"/>
    </xf>
    <xf numFmtId="4" fontId="1" fillId="33" borderId="3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/>
    </xf>
    <xf numFmtId="0" fontId="8" fillId="0" borderId="0" xfId="0" applyFont="1" applyAlignment="1">
      <alignment horizontal="right"/>
    </xf>
    <xf numFmtId="4" fontId="0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 horizontal="right"/>
    </xf>
    <xf numFmtId="4" fontId="10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11" fillId="33" borderId="29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/>
    </xf>
    <xf numFmtId="4" fontId="3" fillId="33" borderId="36" xfId="0" applyNumberFormat="1" applyFont="1" applyFill="1" applyBorder="1" applyAlignment="1">
      <alignment horizontal="right"/>
    </xf>
    <xf numFmtId="4" fontId="3" fillId="33" borderId="32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 vertical="center"/>
    </xf>
    <xf numFmtId="4" fontId="0" fillId="33" borderId="37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/>
    </xf>
    <xf numFmtId="4" fontId="0" fillId="33" borderId="38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39" xfId="0" applyNumberFormat="1" applyFont="1" applyFill="1" applyBorder="1" applyAlignment="1">
      <alignment horizontal="right" vertical="center"/>
    </xf>
    <xf numFmtId="4" fontId="0" fillId="33" borderId="40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 vertical="center"/>
    </xf>
    <xf numFmtId="4" fontId="1" fillId="33" borderId="2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3" fillId="33" borderId="38" xfId="0" applyNumberFormat="1" applyFont="1" applyFill="1" applyBorder="1" applyAlignment="1">
      <alignment horizontal="right"/>
    </xf>
    <xf numFmtId="4" fontId="3" fillId="33" borderId="23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3" fillId="33" borderId="39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3" fillId="33" borderId="22" xfId="0" applyNumberFormat="1" applyFont="1" applyFill="1" applyBorder="1" applyAlignment="1">
      <alignment horizontal="right"/>
    </xf>
    <xf numFmtId="4" fontId="0" fillId="33" borderId="39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35" xfId="0" applyNumberFormat="1" applyFont="1" applyFill="1" applyBorder="1" applyAlignment="1">
      <alignment horizontal="right"/>
    </xf>
    <xf numFmtId="4" fontId="1" fillId="33" borderId="39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1" fillId="33" borderId="38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0" fillId="33" borderId="19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4" fontId="1" fillId="33" borderId="34" xfId="0" applyNumberFormat="1" applyFont="1" applyFill="1" applyBorder="1" applyAlignment="1">
      <alignment horizontal="right" vertical="center"/>
    </xf>
    <xf numFmtId="4" fontId="1" fillId="33" borderId="41" xfId="0" applyNumberFormat="1" applyFont="1" applyFill="1" applyBorder="1" applyAlignment="1">
      <alignment horizontal="right" vertical="center"/>
    </xf>
    <xf numFmtId="4" fontId="1" fillId="33" borderId="42" xfId="0" applyNumberFormat="1" applyFont="1" applyFill="1" applyBorder="1" applyAlignment="1">
      <alignment horizontal="right" vertical="center"/>
    </xf>
    <xf numFmtId="4" fontId="1" fillId="33" borderId="33" xfId="0" applyNumberFormat="1" applyFont="1" applyFill="1" applyBorder="1" applyAlignment="1">
      <alignment horizontal="right" vertical="center"/>
    </xf>
    <xf numFmtId="4" fontId="0" fillId="33" borderId="23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1" fillId="33" borderId="37" xfId="0" applyNumberFormat="1" applyFont="1" applyFill="1" applyBorder="1" applyAlignment="1">
      <alignment horizontal="right"/>
    </xf>
    <xf numFmtId="4" fontId="0" fillId="33" borderId="34" xfId="0" applyNumberFormat="1" applyFont="1" applyFill="1" applyBorder="1" applyAlignment="1">
      <alignment horizontal="right"/>
    </xf>
    <xf numFmtId="4" fontId="0" fillId="33" borderId="28" xfId="0" applyNumberFormat="1" applyFont="1" applyFill="1" applyBorder="1" applyAlignment="1">
      <alignment horizontal="right"/>
    </xf>
    <xf numFmtId="4" fontId="0" fillId="33" borderId="27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4" fontId="11" fillId="33" borderId="40" xfId="0" applyNumberFormat="1" applyFont="1" applyFill="1" applyBorder="1" applyAlignment="1">
      <alignment horizontal="right" vertical="center"/>
    </xf>
    <xf numFmtId="4" fontId="11" fillId="33" borderId="19" xfId="0" applyNumberFormat="1" applyFont="1" applyFill="1" applyBorder="1" applyAlignment="1">
      <alignment horizontal="right" vertical="center"/>
    </xf>
    <xf numFmtId="4" fontId="11" fillId="33" borderId="1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top" wrapText="1"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center"/>
    </xf>
    <xf numFmtId="49" fontId="0" fillId="33" borderId="19" xfId="0" applyNumberFormat="1" applyFont="1" applyFill="1" applyBorder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right"/>
    </xf>
    <xf numFmtId="49" fontId="1" fillId="33" borderId="27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/>
    </xf>
    <xf numFmtId="49" fontId="0" fillId="33" borderId="27" xfId="0" applyNumberFormat="1" applyFont="1" applyFill="1" applyBorder="1" applyAlignment="1">
      <alignment horizontal="right"/>
    </xf>
    <xf numFmtId="49" fontId="9" fillId="33" borderId="22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4" fontId="11" fillId="33" borderId="29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right"/>
    </xf>
    <xf numFmtId="3" fontId="1" fillId="34" borderId="23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49" fontId="3" fillId="34" borderId="22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right"/>
    </xf>
    <xf numFmtId="0" fontId="3" fillId="34" borderId="22" xfId="0" applyFont="1" applyFill="1" applyBorder="1" applyAlignment="1">
      <alignment wrapText="1"/>
    </xf>
    <xf numFmtId="3" fontId="3" fillId="34" borderId="39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3" fontId="3" fillId="34" borderId="22" xfId="0" applyNumberFormat="1" applyFont="1" applyFill="1" applyBorder="1" applyAlignment="1">
      <alignment horizontal="right"/>
    </xf>
    <xf numFmtId="49" fontId="0" fillId="34" borderId="14" xfId="0" applyNumberFormat="1" applyFont="1" applyFill="1" applyBorder="1" applyAlignment="1">
      <alignment/>
    </xf>
    <xf numFmtId="49" fontId="0" fillId="34" borderId="15" xfId="0" applyNumberFormat="1" applyFont="1" applyFill="1" applyBorder="1" applyAlignment="1">
      <alignment horizontal="center"/>
    </xf>
    <xf numFmtId="49" fontId="0" fillId="34" borderId="26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wrapText="1"/>
    </xf>
    <xf numFmtId="3" fontId="0" fillId="34" borderId="37" xfId="0" applyNumberFormat="1" applyFont="1" applyFill="1" applyBorder="1" applyAlignment="1">
      <alignment horizontal="right"/>
    </xf>
    <xf numFmtId="3" fontId="0" fillId="34" borderId="15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/>
    </xf>
    <xf numFmtId="4" fontId="1" fillId="34" borderId="43" xfId="0" applyNumberFormat="1" applyFont="1" applyFill="1" applyBorder="1" applyAlignment="1">
      <alignment horizontal="right"/>
    </xf>
    <xf numFmtId="49" fontId="1" fillId="33" borderId="29" xfId="0" applyNumberFormat="1" applyFont="1" applyFill="1" applyBorder="1" applyAlignment="1">
      <alignment horizontal="left" wrapText="1"/>
    </xf>
    <xf numFmtId="0" fontId="1" fillId="33" borderId="28" xfId="0" applyFont="1" applyFill="1" applyBorder="1" applyAlignment="1">
      <alignment horizontal="left" wrapText="1"/>
    </xf>
    <xf numFmtId="0" fontId="1" fillId="33" borderId="44" xfId="0" applyFont="1" applyFill="1" applyBorder="1" applyAlignment="1">
      <alignment horizontal="left" wrapText="1"/>
    </xf>
    <xf numFmtId="49" fontId="1" fillId="33" borderId="45" xfId="0" applyNumberFormat="1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left" vertical="center" wrapText="1"/>
    </xf>
    <xf numFmtId="0" fontId="1" fillId="33" borderId="46" xfId="0" applyFont="1" applyFill="1" applyBorder="1" applyAlignment="1">
      <alignment horizontal="left" vertical="center" wrapText="1"/>
    </xf>
    <xf numFmtId="4" fontId="11" fillId="33" borderId="29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0" fillId="33" borderId="47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33" borderId="48" xfId="0" applyNumberFormat="1" applyFont="1" applyFill="1" applyBorder="1" applyAlignment="1">
      <alignment horizontal="center" vertical="center" wrapText="1"/>
    </xf>
    <xf numFmtId="4" fontId="1" fillId="33" borderId="49" xfId="0" applyNumberFormat="1" applyFont="1" applyFill="1" applyBorder="1" applyAlignment="1">
      <alignment horizontal="center" vertical="center" wrapText="1"/>
    </xf>
    <xf numFmtId="4" fontId="1" fillId="33" borderId="50" xfId="0" applyNumberFormat="1" applyFont="1" applyFill="1" applyBorder="1" applyAlignment="1">
      <alignment horizontal="center" vertical="center" wrapText="1"/>
    </xf>
    <xf numFmtId="4" fontId="1" fillId="33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5">
      <selection activeCell="H41" sqref="H41"/>
    </sheetView>
  </sheetViews>
  <sheetFormatPr defaultColWidth="9.00390625" defaultRowHeight="12.75"/>
  <cols>
    <col min="1" max="1" width="6.375" style="1" customWidth="1"/>
    <col min="2" max="2" width="11.125" style="1" customWidth="1"/>
    <col min="3" max="3" width="2.625" style="2" hidden="1" customWidth="1"/>
    <col min="4" max="4" width="49.125" style="3" customWidth="1"/>
    <col min="5" max="5" width="12.875" style="129" customWidth="1"/>
    <col min="6" max="6" width="14.25390625" style="129" customWidth="1"/>
    <col min="7" max="7" width="12.875" style="129" customWidth="1"/>
    <col min="8" max="8" width="14.375" style="129" customWidth="1"/>
    <col min="9" max="9" width="9.75390625" style="3" customWidth="1"/>
    <col min="10" max="10" width="7.75390625" style="3" customWidth="1"/>
    <col min="11" max="11" width="9.00390625" style="3" customWidth="1"/>
    <col min="12" max="12" width="11.75390625" style="3" bestFit="1" customWidth="1"/>
    <col min="13" max="13" width="9.00390625" style="3" customWidth="1"/>
    <col min="14" max="14" width="10.75390625" style="3" customWidth="1"/>
    <col min="15" max="16" width="9.00390625" style="3" customWidth="1"/>
    <col min="17" max="17" width="9.875" style="3" customWidth="1"/>
    <col min="18" max="21" width="9.00390625" style="3" customWidth="1"/>
    <col min="22" max="22" width="10.125" style="3" customWidth="1"/>
    <col min="23" max="16384" width="9.00390625" style="3" customWidth="1"/>
  </cols>
  <sheetData>
    <row r="1" spans="1:8" ht="18" customHeight="1">
      <c r="A1" s="190"/>
      <c r="B1" s="190"/>
      <c r="C1" s="191"/>
      <c r="D1" s="192"/>
      <c r="H1" s="128" t="s">
        <v>95</v>
      </c>
    </row>
    <row r="2" spans="1:8" ht="2.25" customHeight="1">
      <c r="A2" s="190"/>
      <c r="B2" s="193"/>
      <c r="C2" s="191"/>
      <c r="D2" s="192"/>
      <c r="E2" s="130"/>
      <c r="F2" s="130"/>
      <c r="H2" s="131"/>
    </row>
    <row r="3" spans="1:9" ht="16.5" customHeight="1">
      <c r="A3" s="254" t="s">
        <v>5</v>
      </c>
      <c r="B3" s="255"/>
      <c r="C3" s="255"/>
      <c r="D3" s="255"/>
      <c r="E3" s="255"/>
      <c r="F3" s="255"/>
      <c r="G3" s="255"/>
      <c r="H3" s="255"/>
      <c r="I3" s="4"/>
    </row>
    <row r="4" spans="1:9" ht="15">
      <c r="A4" s="194"/>
      <c r="B4" s="195"/>
      <c r="C4" s="196"/>
      <c r="D4" s="197" t="s">
        <v>78</v>
      </c>
      <c r="E4" s="132"/>
      <c r="F4" s="132"/>
      <c r="G4" s="133"/>
      <c r="H4" s="133"/>
      <c r="I4" s="5"/>
    </row>
    <row r="5" spans="1:9" ht="15">
      <c r="A5" s="194"/>
      <c r="B5" s="195"/>
      <c r="C5" s="196"/>
      <c r="D5" s="197" t="s">
        <v>79</v>
      </c>
      <c r="E5" s="132"/>
      <c r="F5" s="132"/>
      <c r="G5" s="133"/>
      <c r="H5" s="133"/>
      <c r="I5" s="5"/>
    </row>
    <row r="6" spans="1:9" ht="1.5" customHeight="1" thickBot="1">
      <c r="A6" s="198"/>
      <c r="B6" s="199"/>
      <c r="C6" s="200"/>
      <c r="D6" s="197"/>
      <c r="E6" s="132"/>
      <c r="F6" s="132"/>
      <c r="G6" s="134"/>
      <c r="H6" s="135"/>
      <c r="I6" s="6"/>
    </row>
    <row r="7" spans="1:9" ht="15.75">
      <c r="A7" s="201" t="s">
        <v>4</v>
      </c>
      <c r="B7" s="202"/>
      <c r="C7" s="203"/>
      <c r="D7" s="251" t="s">
        <v>1</v>
      </c>
      <c r="E7" s="136"/>
      <c r="F7" s="256" t="s">
        <v>6</v>
      </c>
      <c r="G7" s="257"/>
      <c r="H7" s="258"/>
      <c r="I7" s="6"/>
    </row>
    <row r="8" spans="1:9" ht="13.5" customHeight="1">
      <c r="A8" s="204"/>
      <c r="B8" s="205" t="s">
        <v>3</v>
      </c>
      <c r="C8" s="204"/>
      <c r="D8" s="252"/>
      <c r="E8" s="259" t="s">
        <v>88</v>
      </c>
      <c r="F8" s="259" t="s">
        <v>7</v>
      </c>
      <c r="G8" s="261" t="s">
        <v>8</v>
      </c>
      <c r="H8" s="263" t="s">
        <v>9</v>
      </c>
      <c r="I8" s="6"/>
    </row>
    <row r="9" spans="1:9" ht="13.5" customHeight="1" thickBot="1">
      <c r="A9" s="206"/>
      <c r="B9" s="207"/>
      <c r="C9" s="206"/>
      <c r="D9" s="253"/>
      <c r="E9" s="260"/>
      <c r="F9" s="260"/>
      <c r="G9" s="262"/>
      <c r="H9" s="264"/>
      <c r="I9" s="6"/>
    </row>
    <row r="10" spans="1:9" ht="38.25" customHeight="1" thickBot="1">
      <c r="A10" s="245" t="s">
        <v>54</v>
      </c>
      <c r="B10" s="246"/>
      <c r="C10" s="247"/>
      <c r="D10" s="208" t="s">
        <v>15</v>
      </c>
      <c r="E10" s="137">
        <f>SUM(F10:H10)</f>
        <v>1722945</v>
      </c>
      <c r="F10" s="137">
        <f>F11+F24+F34</f>
        <v>595000</v>
      </c>
      <c r="G10" s="137">
        <f>G11+G24+G34</f>
        <v>0</v>
      </c>
      <c r="H10" s="137">
        <f>H11+H24+H34</f>
        <v>1127945</v>
      </c>
      <c r="I10" s="6"/>
    </row>
    <row r="11" spans="1:9" ht="15" customHeight="1">
      <c r="A11" s="209" t="s">
        <v>27</v>
      </c>
      <c r="B11" s="210"/>
      <c r="C11" s="211"/>
      <c r="D11" s="212" t="s">
        <v>30</v>
      </c>
      <c r="E11" s="137">
        <f>SUM(F11:H11)</f>
        <v>627945</v>
      </c>
      <c r="F11" s="138">
        <f>F12+F14+F22</f>
        <v>0</v>
      </c>
      <c r="G11" s="138">
        <f>G12+G14+G22</f>
        <v>0</v>
      </c>
      <c r="H11" s="138">
        <f>H12+H14+H22</f>
        <v>627945</v>
      </c>
      <c r="I11" s="6"/>
    </row>
    <row r="12" spans="1:9" ht="14.25" customHeight="1">
      <c r="A12" s="205"/>
      <c r="B12" s="216" t="s">
        <v>28</v>
      </c>
      <c r="C12" s="217"/>
      <c r="D12" s="218" t="s">
        <v>29</v>
      </c>
      <c r="E12" s="158">
        <f>SUM(E24)</f>
        <v>500000</v>
      </c>
      <c r="F12" s="156">
        <f>SUM(F24)</f>
        <v>0</v>
      </c>
      <c r="G12" s="157">
        <f>SUM(G24)</f>
        <v>0</v>
      </c>
      <c r="H12" s="158">
        <f>SUM(H13)</f>
        <v>500000</v>
      </c>
      <c r="I12" s="6"/>
    </row>
    <row r="13" spans="1:9" ht="38.25" customHeight="1">
      <c r="A13" s="205"/>
      <c r="B13" s="213"/>
      <c r="C13" s="214"/>
      <c r="D13" s="215" t="s">
        <v>80</v>
      </c>
      <c r="E13" s="142">
        <f>SUM(F13:H13)</f>
        <v>500000</v>
      </c>
      <c r="F13" s="143"/>
      <c r="G13" s="144"/>
      <c r="H13" s="145">
        <v>500000</v>
      </c>
      <c r="I13" s="6"/>
    </row>
    <row r="14" spans="1:9" s="72" customFormat="1" ht="18.75" customHeight="1">
      <c r="A14" s="205"/>
      <c r="B14" s="216" t="s">
        <v>28</v>
      </c>
      <c r="C14" s="217"/>
      <c r="D14" s="218" t="s">
        <v>29</v>
      </c>
      <c r="E14" s="146">
        <f>SUM(F14:H14)</f>
        <v>50000</v>
      </c>
      <c r="F14" s="147">
        <v>0</v>
      </c>
      <c r="G14" s="148">
        <v>0</v>
      </c>
      <c r="H14" s="149">
        <f>SUM(H15)</f>
        <v>50000</v>
      </c>
      <c r="I14" s="71"/>
    </row>
    <row r="15" spans="1:9" s="72" customFormat="1" ht="45.75" customHeight="1" thickBot="1">
      <c r="A15" s="205"/>
      <c r="B15" s="219"/>
      <c r="C15" s="220"/>
      <c r="D15" s="221" t="s">
        <v>91</v>
      </c>
      <c r="E15" s="150">
        <f>SUM(F15:H15)</f>
        <v>50000</v>
      </c>
      <c r="F15" s="151"/>
      <c r="G15" s="152"/>
      <c r="H15" s="153">
        <v>50000</v>
      </c>
      <c r="I15" s="71"/>
    </row>
    <row r="16" spans="1:9" ht="15" customHeight="1" hidden="1">
      <c r="A16" s="12"/>
      <c r="B16" s="13"/>
      <c r="C16" s="14"/>
      <c r="D16" s="9" t="s">
        <v>56</v>
      </c>
      <c r="E16" s="138">
        <f>SUM(E17:E24)</f>
        <v>2311780</v>
      </c>
      <c r="F16" s="138">
        <f>SUM(F17:F24)</f>
        <v>0</v>
      </c>
      <c r="G16" s="154">
        <f>SUM(G17)</f>
        <v>0</v>
      </c>
      <c r="H16" s="155">
        <f>SUM(H17)</f>
        <v>0</v>
      </c>
      <c r="I16" s="6"/>
    </row>
    <row r="17" spans="1:9" ht="15" customHeight="1" hidden="1">
      <c r="A17" s="7"/>
      <c r="B17" s="15" t="s">
        <v>61</v>
      </c>
      <c r="C17" s="16"/>
      <c r="D17" s="10" t="s">
        <v>62</v>
      </c>
      <c r="E17" s="156">
        <f>SUM(E29)</f>
        <v>0</v>
      </c>
      <c r="F17" s="156">
        <f>SUM(F29)</f>
        <v>0</v>
      </c>
      <c r="G17" s="157">
        <f>SUM(G29)</f>
        <v>0</v>
      </c>
      <c r="H17" s="158">
        <f>SUM(H18)</f>
        <v>0</v>
      </c>
      <c r="I17" s="6"/>
    </row>
    <row r="18" spans="1:9" ht="30" customHeight="1" hidden="1" thickBot="1">
      <c r="A18" s="17"/>
      <c r="B18" s="18"/>
      <c r="C18" s="19"/>
      <c r="D18" s="11" t="s">
        <v>67</v>
      </c>
      <c r="E18" s="151"/>
      <c r="F18" s="151"/>
      <c r="G18" s="152"/>
      <c r="H18" s="153">
        <v>0</v>
      </c>
      <c r="I18" s="6"/>
    </row>
    <row r="19" spans="1:9" ht="15.75" customHeight="1" hidden="1">
      <c r="A19" s="8" t="s">
        <v>45</v>
      </c>
      <c r="B19" s="20"/>
      <c r="C19" s="14"/>
      <c r="D19" s="9" t="s">
        <v>47</v>
      </c>
      <c r="E19" s="138">
        <f>SUM(E20:E29)</f>
        <v>1655890</v>
      </c>
      <c r="F19" s="138">
        <f>SUM(F20:F29)</f>
        <v>0</v>
      </c>
      <c r="G19" s="154">
        <f>SUM(G20)</f>
        <v>0</v>
      </c>
      <c r="H19" s="155">
        <f>SUM(H20)</f>
        <v>0</v>
      </c>
      <c r="I19" s="6"/>
    </row>
    <row r="20" spans="1:9" ht="16.5" customHeight="1" hidden="1">
      <c r="A20" s="21"/>
      <c r="B20" s="22" t="s">
        <v>46</v>
      </c>
      <c r="C20" s="23"/>
      <c r="D20" s="24" t="s">
        <v>48</v>
      </c>
      <c r="E20" s="159">
        <f>SUM(E32)</f>
        <v>0</v>
      </c>
      <c r="F20" s="159">
        <f>SUM(F32)</f>
        <v>0</v>
      </c>
      <c r="G20" s="160">
        <f>SUM(G32)</f>
        <v>0</v>
      </c>
      <c r="H20" s="161">
        <f>SUM(H21)</f>
        <v>0</v>
      </c>
      <c r="I20" s="6"/>
    </row>
    <row r="21" spans="1:9" ht="52.5" customHeight="1" hidden="1" thickBot="1">
      <c r="A21" s="21"/>
      <c r="B21" s="22"/>
      <c r="C21" s="23"/>
      <c r="D21" s="26" t="s">
        <v>49</v>
      </c>
      <c r="E21" s="162"/>
      <c r="F21" s="162"/>
      <c r="G21" s="163"/>
      <c r="H21" s="164">
        <v>0</v>
      </c>
      <c r="I21" s="6"/>
    </row>
    <row r="22" spans="1:9" s="72" customFormat="1" ht="18.75" customHeight="1">
      <c r="A22" s="67"/>
      <c r="B22" s="68" t="s">
        <v>50</v>
      </c>
      <c r="C22" s="69"/>
      <c r="D22" s="70" t="s">
        <v>51</v>
      </c>
      <c r="E22" s="155">
        <f>SUM(F22:H22)</f>
        <v>77945</v>
      </c>
      <c r="F22" s="147">
        <v>0</v>
      </c>
      <c r="G22" s="148">
        <v>0</v>
      </c>
      <c r="H22" s="149">
        <f>SUM(H23)</f>
        <v>77945</v>
      </c>
      <c r="I22" s="71"/>
    </row>
    <row r="23" spans="1:9" s="72" customFormat="1" ht="32.25" customHeight="1" thickBot="1">
      <c r="A23" s="67"/>
      <c r="B23" s="73"/>
      <c r="C23" s="74"/>
      <c r="D23" s="75" t="s">
        <v>52</v>
      </c>
      <c r="E23" s="150">
        <f>SUM(F23:H23)</f>
        <v>77945</v>
      </c>
      <c r="F23" s="151"/>
      <c r="G23" s="152"/>
      <c r="H23" s="153">
        <v>77945</v>
      </c>
      <c r="I23" s="71"/>
    </row>
    <row r="24" spans="1:9" s="72" customFormat="1" ht="12.75">
      <c r="A24" s="121" t="s">
        <v>23</v>
      </c>
      <c r="B24" s="122"/>
      <c r="C24" s="123"/>
      <c r="D24" s="127" t="s">
        <v>25</v>
      </c>
      <c r="E24" s="155">
        <f>SUM(F24:H24)</f>
        <v>500000</v>
      </c>
      <c r="F24" s="165">
        <f aca="true" t="shared" si="0" ref="E24:H27">SUM(F25)</f>
        <v>0</v>
      </c>
      <c r="G24" s="154">
        <f t="shared" si="0"/>
        <v>0</v>
      </c>
      <c r="H24" s="155">
        <f>SUM(H25+H27)</f>
        <v>500000</v>
      </c>
      <c r="I24" s="71"/>
    </row>
    <row r="25" spans="1:9" s="99" customFormat="1" ht="12.75">
      <c r="A25" s="76"/>
      <c r="B25" s="95" t="s">
        <v>24</v>
      </c>
      <c r="C25" s="96"/>
      <c r="D25" s="97" t="s">
        <v>26</v>
      </c>
      <c r="E25" s="166">
        <f>SUM(F25:H25)</f>
        <v>500000</v>
      </c>
      <c r="F25" s="140">
        <f t="shared" si="0"/>
        <v>0</v>
      </c>
      <c r="G25" s="141">
        <f t="shared" si="0"/>
        <v>0</v>
      </c>
      <c r="H25" s="139">
        <f t="shared" si="0"/>
        <v>500000</v>
      </c>
      <c r="I25" s="98"/>
    </row>
    <row r="26" spans="1:16" s="72" customFormat="1" ht="41.25" customHeight="1" thickBot="1">
      <c r="A26" s="100"/>
      <c r="B26" s="101"/>
      <c r="C26" s="101"/>
      <c r="D26" s="102" t="s">
        <v>66</v>
      </c>
      <c r="E26" s="167">
        <f>SUM(F26:H26)</f>
        <v>500000</v>
      </c>
      <c r="F26" s="143"/>
      <c r="G26" s="144"/>
      <c r="H26" s="168">
        <v>500000</v>
      </c>
      <c r="I26" s="71"/>
      <c r="K26" s="79"/>
      <c r="L26" s="103"/>
      <c r="M26" s="104"/>
      <c r="N26" s="84"/>
      <c r="O26" s="84"/>
      <c r="P26" s="84"/>
    </row>
    <row r="27" spans="1:16" ht="16.5" customHeight="1" hidden="1">
      <c r="A27" s="30"/>
      <c r="B27" s="22" t="s">
        <v>53</v>
      </c>
      <c r="C27" s="23"/>
      <c r="D27" s="24" t="s">
        <v>48</v>
      </c>
      <c r="E27" s="159">
        <f t="shared" si="0"/>
        <v>0</v>
      </c>
      <c r="F27" s="159">
        <f t="shared" si="0"/>
        <v>0</v>
      </c>
      <c r="G27" s="160">
        <f t="shared" si="0"/>
        <v>0</v>
      </c>
      <c r="H27" s="161">
        <f t="shared" si="0"/>
        <v>0</v>
      </c>
      <c r="I27" s="6"/>
      <c r="K27" s="22"/>
      <c r="L27" s="31"/>
      <c r="M27" s="32"/>
      <c r="N27" s="25"/>
      <c r="O27" s="25"/>
      <c r="P27" s="25"/>
    </row>
    <row r="28" spans="1:16" ht="54" customHeight="1" hidden="1">
      <c r="A28" s="30"/>
      <c r="B28" s="33"/>
      <c r="C28" s="34"/>
      <c r="D28" s="35" t="s">
        <v>55</v>
      </c>
      <c r="E28" s="162"/>
      <c r="F28" s="162"/>
      <c r="G28" s="163"/>
      <c r="H28" s="169">
        <v>0</v>
      </c>
      <c r="I28" s="6"/>
      <c r="K28" s="22"/>
      <c r="L28" s="31"/>
      <c r="M28" s="32"/>
      <c r="N28" s="25"/>
      <c r="O28" s="25"/>
      <c r="P28" s="25"/>
    </row>
    <row r="29" spans="1:16" ht="12.75" hidden="1">
      <c r="A29" s="36" t="s">
        <v>68</v>
      </c>
      <c r="B29" s="37"/>
      <c r="C29" s="38" t="s">
        <v>69</v>
      </c>
      <c r="D29" s="39" t="s">
        <v>69</v>
      </c>
      <c r="E29" s="170">
        <v>0</v>
      </c>
      <c r="F29" s="170">
        <v>0</v>
      </c>
      <c r="G29" s="148">
        <v>0</v>
      </c>
      <c r="H29" s="146">
        <f>SUM(H30)</f>
        <v>0</v>
      </c>
      <c r="I29" s="6"/>
      <c r="K29" s="33"/>
      <c r="L29" s="33"/>
      <c r="M29" s="40"/>
      <c r="N29" s="41"/>
      <c r="O29" s="27"/>
      <c r="P29" s="41"/>
    </row>
    <row r="30" spans="1:16" s="29" customFormat="1" ht="12.75" hidden="1">
      <c r="A30" s="21"/>
      <c r="B30" s="22" t="s">
        <v>70</v>
      </c>
      <c r="C30" s="42" t="s">
        <v>71</v>
      </c>
      <c r="D30" s="24" t="s">
        <v>71</v>
      </c>
      <c r="E30" s="161">
        <v>0</v>
      </c>
      <c r="F30" s="161">
        <v>0</v>
      </c>
      <c r="G30" s="161">
        <v>0</v>
      </c>
      <c r="H30" s="161">
        <f>SUM(H31:H33)</f>
        <v>0</v>
      </c>
      <c r="I30" s="28"/>
      <c r="K30" s="32"/>
      <c r="L30" s="32"/>
      <c r="M30" s="32"/>
      <c r="N30" s="32"/>
      <c r="O30" s="32"/>
      <c r="P30" s="32"/>
    </row>
    <row r="31" spans="1:9" ht="6" customHeight="1" hidden="1">
      <c r="A31" s="43"/>
      <c r="B31" s="33"/>
      <c r="C31" s="34" t="s">
        <v>72</v>
      </c>
      <c r="D31" s="44"/>
      <c r="E31" s="162"/>
      <c r="F31" s="162"/>
      <c r="G31" s="171"/>
      <c r="H31" s="169"/>
      <c r="I31" s="6"/>
    </row>
    <row r="32" spans="1:9" ht="41.25" customHeight="1" hidden="1">
      <c r="A32" s="43"/>
      <c r="B32" s="33"/>
      <c r="C32" s="34" t="s">
        <v>73</v>
      </c>
      <c r="D32" s="44" t="s">
        <v>74</v>
      </c>
      <c r="E32" s="162"/>
      <c r="F32" s="162"/>
      <c r="G32" s="171">
        <v>0</v>
      </c>
      <c r="H32" s="169">
        <v>0</v>
      </c>
      <c r="I32" s="6"/>
    </row>
    <row r="33" spans="1:9" ht="34.5" customHeight="1" hidden="1">
      <c r="A33" s="43"/>
      <c r="B33" s="33"/>
      <c r="C33" s="45"/>
      <c r="D33" s="46" t="s">
        <v>43</v>
      </c>
      <c r="E33" s="162"/>
      <c r="F33" s="162"/>
      <c r="G33" s="171"/>
      <c r="H33" s="169">
        <v>0</v>
      </c>
      <c r="I33" s="6"/>
    </row>
    <row r="34" spans="1:9" s="72" customFormat="1" ht="16.5" customHeight="1">
      <c r="A34" s="105" t="s">
        <v>10</v>
      </c>
      <c r="B34" s="106"/>
      <c r="C34" s="107"/>
      <c r="D34" s="114" t="s">
        <v>18</v>
      </c>
      <c r="E34" s="155">
        <f>SUM(F34:H34)</f>
        <v>595000</v>
      </c>
      <c r="F34" s="170">
        <f>SUM(F38+F35)</f>
        <v>595000</v>
      </c>
      <c r="G34" s="148">
        <f>SUM(G38+G35)</f>
        <v>0</v>
      </c>
      <c r="H34" s="146">
        <f>SUM(H38+H35)</f>
        <v>0</v>
      </c>
      <c r="I34" s="71"/>
    </row>
    <row r="35" spans="1:9" s="99" customFormat="1" ht="12.75">
      <c r="A35" s="76"/>
      <c r="B35" s="79" t="s">
        <v>11</v>
      </c>
      <c r="C35" s="82"/>
      <c r="D35" s="115" t="s">
        <v>0</v>
      </c>
      <c r="E35" s="146">
        <f>SUM(F35:H35)</f>
        <v>400000</v>
      </c>
      <c r="F35" s="159">
        <f>SUM(F36)</f>
        <v>400000</v>
      </c>
      <c r="G35" s="160">
        <f>SUM(G36)</f>
        <v>0</v>
      </c>
      <c r="H35" s="161">
        <f>SUM(H36:H37)</f>
        <v>0</v>
      </c>
      <c r="I35" s="98"/>
    </row>
    <row r="36" spans="1:9" s="72" customFormat="1" ht="13.5" thickBot="1">
      <c r="A36" s="100"/>
      <c r="B36" s="111"/>
      <c r="C36" s="112"/>
      <c r="D36" s="116" t="s">
        <v>36</v>
      </c>
      <c r="E36" s="146">
        <f>SUM(F36:H36)</f>
        <v>400000</v>
      </c>
      <c r="F36" s="162">
        <v>400000</v>
      </c>
      <c r="G36" s="163"/>
      <c r="H36" s="172"/>
      <c r="I36" s="71"/>
    </row>
    <row r="37" spans="1:9" s="72" customFormat="1" ht="12.75" customHeight="1" hidden="1">
      <c r="A37" s="100"/>
      <c r="B37" s="111"/>
      <c r="C37" s="112"/>
      <c r="D37" s="116" t="s">
        <v>44</v>
      </c>
      <c r="E37" s="162"/>
      <c r="F37" s="162"/>
      <c r="G37" s="163"/>
      <c r="H37" s="169">
        <v>0</v>
      </c>
      <c r="I37" s="71"/>
    </row>
    <row r="38" spans="1:9" s="99" customFormat="1" ht="12.75">
      <c r="A38" s="117"/>
      <c r="B38" s="118" t="s">
        <v>12</v>
      </c>
      <c r="C38" s="119"/>
      <c r="D38" s="120" t="s">
        <v>20</v>
      </c>
      <c r="E38" s="155">
        <f>SUM(F38:H38)</f>
        <v>195000</v>
      </c>
      <c r="F38" s="140">
        <f>SUM(F39)</f>
        <v>195000</v>
      </c>
      <c r="G38" s="141">
        <f>SUM(G39)</f>
        <v>0</v>
      </c>
      <c r="H38" s="139">
        <f>SUM(H39)</f>
        <v>0</v>
      </c>
      <c r="I38" s="98"/>
    </row>
    <row r="39" spans="1:9" s="72" customFormat="1" ht="13.5" thickBot="1">
      <c r="A39" s="91"/>
      <c r="B39" s="92"/>
      <c r="C39" s="93"/>
      <c r="D39" s="75" t="s">
        <v>13</v>
      </c>
      <c r="E39" s="166">
        <f>SUM(F39:H39)</f>
        <v>195000</v>
      </c>
      <c r="F39" s="151">
        <v>195000</v>
      </c>
      <c r="G39" s="173"/>
      <c r="H39" s="174"/>
      <c r="I39" s="71"/>
    </row>
    <row r="40" spans="1:9" ht="13.5" hidden="1" thickBot="1">
      <c r="A40" s="47"/>
      <c r="B40" s="48"/>
      <c r="C40" s="50"/>
      <c r="D40" s="49"/>
      <c r="E40" s="151"/>
      <c r="F40" s="151"/>
      <c r="G40" s="173"/>
      <c r="H40" s="174"/>
      <c r="I40" s="6"/>
    </row>
    <row r="41" spans="1:9" s="72" customFormat="1" ht="54" customHeight="1" thickBot="1">
      <c r="A41" s="248" t="s">
        <v>14</v>
      </c>
      <c r="B41" s="249"/>
      <c r="C41" s="250"/>
      <c r="D41" s="125" t="s">
        <v>15</v>
      </c>
      <c r="E41" s="175">
        <f>SUM(F41:H41)</f>
        <v>1113464.38</v>
      </c>
      <c r="F41" s="176">
        <f>SUM(F63+F46+F53)</f>
        <v>1002400</v>
      </c>
      <c r="G41" s="177">
        <f>SUM(G63+G46+G42)</f>
        <v>0</v>
      </c>
      <c r="H41" s="178">
        <f>SUM(H63+H66+H53+H42+H46+H60)</f>
        <v>111064.38</v>
      </c>
      <c r="I41" s="71"/>
    </row>
    <row r="42" spans="1:9" s="72" customFormat="1" ht="25.5" customHeight="1">
      <c r="A42" s="121" t="s">
        <v>31</v>
      </c>
      <c r="B42" s="122"/>
      <c r="C42" s="123"/>
      <c r="D42" s="126" t="s">
        <v>57</v>
      </c>
      <c r="E42" s="155">
        <f>SUM(F42:H42)</f>
        <v>5000</v>
      </c>
      <c r="F42" s="138">
        <f>SUM(N51:N53)</f>
        <v>0</v>
      </c>
      <c r="G42" s="154">
        <f>SUM(G43)</f>
        <v>0</v>
      </c>
      <c r="H42" s="155">
        <f>SUM(H43)</f>
        <v>5000</v>
      </c>
      <c r="I42" s="71"/>
    </row>
    <row r="43" spans="1:9" s="72" customFormat="1" ht="20.25" customHeight="1">
      <c r="A43" s="76"/>
      <c r="B43" s="77" t="s">
        <v>32</v>
      </c>
      <c r="C43" s="78"/>
      <c r="D43" s="70" t="s">
        <v>58</v>
      </c>
      <c r="E43" s="146">
        <f>SUM(F43:H43)</f>
        <v>5000</v>
      </c>
      <c r="F43" s="156">
        <f>SUM(N56)</f>
        <v>0</v>
      </c>
      <c r="G43" s="157">
        <f>SUM(O56)</f>
        <v>0</v>
      </c>
      <c r="H43" s="158">
        <f>SUM(H44:H45)</f>
        <v>5000</v>
      </c>
      <c r="I43" s="71"/>
    </row>
    <row r="44" spans="1:9" s="72" customFormat="1" ht="40.5" customHeight="1" thickBot="1">
      <c r="A44" s="76"/>
      <c r="B44" s="79"/>
      <c r="C44" s="80"/>
      <c r="D44" s="81" t="s">
        <v>60</v>
      </c>
      <c r="E44" s="166">
        <f>SUM(F44:H44)</f>
        <v>5000</v>
      </c>
      <c r="F44" s="143"/>
      <c r="G44" s="144"/>
      <c r="H44" s="145">
        <v>5000</v>
      </c>
      <c r="I44" s="71"/>
    </row>
    <row r="45" spans="1:9" ht="28.5" customHeight="1" hidden="1" thickBot="1">
      <c r="A45" s="21"/>
      <c r="B45" s="22"/>
      <c r="C45" s="23"/>
      <c r="D45" s="51" t="s">
        <v>59</v>
      </c>
      <c r="E45" s="162"/>
      <c r="F45" s="162"/>
      <c r="G45" s="163"/>
      <c r="H45" s="164">
        <v>0</v>
      </c>
      <c r="I45" s="6"/>
    </row>
    <row r="46" spans="1:9" s="72" customFormat="1" ht="15.75" customHeight="1">
      <c r="A46" s="121" t="s">
        <v>23</v>
      </c>
      <c r="B46" s="122"/>
      <c r="C46" s="123"/>
      <c r="D46" s="124" t="s">
        <v>25</v>
      </c>
      <c r="E46" s="155">
        <f>SUM(F46:H46)</f>
        <v>1015464.38</v>
      </c>
      <c r="F46" s="138">
        <f>SUM(F51+F47+F57)</f>
        <v>1002400</v>
      </c>
      <c r="G46" s="154">
        <f>SUM(G51+G47)</f>
        <v>0</v>
      </c>
      <c r="H46" s="155">
        <f>SUM(H51+H47+H57)</f>
        <v>13064.38</v>
      </c>
      <c r="I46" s="71"/>
    </row>
    <row r="47" spans="1:9" s="72" customFormat="1" ht="15.75" customHeight="1">
      <c r="A47" s="76"/>
      <c r="B47" s="79" t="s">
        <v>63</v>
      </c>
      <c r="C47" s="82"/>
      <c r="D47" s="83" t="s">
        <v>64</v>
      </c>
      <c r="E47" s="146">
        <f>SUM(F47:H47)</f>
        <v>552764.45</v>
      </c>
      <c r="F47" s="159">
        <f>F48+F50</f>
        <v>542000</v>
      </c>
      <c r="G47" s="159">
        <f>G48+G50</f>
        <v>0</v>
      </c>
      <c r="H47" s="159">
        <f>H48+H50</f>
        <v>10764.45</v>
      </c>
      <c r="I47" s="71"/>
    </row>
    <row r="48" spans="1:9" s="72" customFormat="1" ht="28.5" customHeight="1" thickBot="1">
      <c r="A48" s="85"/>
      <c r="B48" s="86"/>
      <c r="C48" s="87"/>
      <c r="D48" s="88" t="s">
        <v>65</v>
      </c>
      <c r="E48" s="146">
        <f>SUM(F48:H48)</f>
        <v>542000</v>
      </c>
      <c r="F48" s="147">
        <v>542000</v>
      </c>
      <c r="G48" s="179">
        <v>0</v>
      </c>
      <c r="H48" s="180">
        <v>0</v>
      </c>
      <c r="I48" s="71"/>
    </row>
    <row r="49" spans="1:9" ht="42" customHeight="1" hidden="1">
      <c r="A49" s="54"/>
      <c r="B49" s="55"/>
      <c r="C49" s="56" t="s">
        <v>75</v>
      </c>
      <c r="D49" s="57" t="s">
        <v>75</v>
      </c>
      <c r="E49" s="147">
        <v>0</v>
      </c>
      <c r="F49" s="147">
        <v>0</v>
      </c>
      <c r="G49" s="179">
        <v>0</v>
      </c>
      <c r="H49" s="180">
        <v>0</v>
      </c>
      <c r="I49" s="6"/>
    </row>
    <row r="50" spans="1:9" s="72" customFormat="1" ht="41.25" customHeight="1">
      <c r="A50" s="85"/>
      <c r="B50" s="86"/>
      <c r="C50" s="87"/>
      <c r="D50" s="189" t="s">
        <v>92</v>
      </c>
      <c r="E50" s="155">
        <f>SUM(F50:H50)</f>
        <v>10764.45</v>
      </c>
      <c r="F50" s="147">
        <v>0</v>
      </c>
      <c r="G50" s="179">
        <v>0</v>
      </c>
      <c r="H50" s="180">
        <v>10764.45</v>
      </c>
      <c r="I50" s="71"/>
    </row>
    <row r="51" spans="1:9" s="72" customFormat="1" ht="15" customHeight="1">
      <c r="A51" s="76"/>
      <c r="B51" s="77" t="s">
        <v>24</v>
      </c>
      <c r="C51" s="89"/>
      <c r="D51" s="90" t="s">
        <v>26</v>
      </c>
      <c r="E51" s="146">
        <f>SUM(F51:H51)</f>
        <v>380000</v>
      </c>
      <c r="F51" s="156">
        <f>SUM(F52)</f>
        <v>380000</v>
      </c>
      <c r="G51" s="157">
        <f>SUM(G52)</f>
        <v>0</v>
      </c>
      <c r="H51" s="158">
        <f>SUM(H52)</f>
        <v>0</v>
      </c>
      <c r="I51" s="71"/>
    </row>
    <row r="52" spans="1:9" s="72" customFormat="1" ht="27" customHeight="1" thickBot="1">
      <c r="A52" s="91"/>
      <c r="B52" s="92"/>
      <c r="C52" s="93"/>
      <c r="D52" s="94" t="s">
        <v>81</v>
      </c>
      <c r="E52" s="166">
        <f>SUM(F52:H52)</f>
        <v>380000</v>
      </c>
      <c r="F52" s="151">
        <v>380000</v>
      </c>
      <c r="G52" s="173">
        <v>0</v>
      </c>
      <c r="H52" s="174">
        <v>0</v>
      </c>
      <c r="I52" s="71"/>
    </row>
    <row r="53" spans="1:9" ht="15.75" customHeight="1" hidden="1">
      <c r="A53" s="12" t="s">
        <v>39</v>
      </c>
      <c r="B53" s="13"/>
      <c r="C53" s="58"/>
      <c r="D53" s="59" t="s">
        <v>38</v>
      </c>
      <c r="E53" s="181">
        <f aca="true" t="shared" si="1" ref="E53:H54">SUM(E54)</f>
        <v>0</v>
      </c>
      <c r="F53" s="181">
        <f t="shared" si="1"/>
        <v>0</v>
      </c>
      <c r="G53" s="144">
        <f t="shared" si="1"/>
        <v>0</v>
      </c>
      <c r="H53" s="167">
        <f t="shared" si="1"/>
        <v>0</v>
      </c>
      <c r="I53" s="6"/>
    </row>
    <row r="54" spans="1:9" ht="29.25" customHeight="1" hidden="1">
      <c r="A54" s="21"/>
      <c r="B54" s="22" t="s">
        <v>37</v>
      </c>
      <c r="C54" s="42"/>
      <c r="D54" s="53" t="s">
        <v>40</v>
      </c>
      <c r="E54" s="159">
        <f t="shared" si="1"/>
        <v>0</v>
      </c>
      <c r="F54" s="159">
        <f t="shared" si="1"/>
        <v>0</v>
      </c>
      <c r="G54" s="160">
        <f t="shared" si="1"/>
        <v>0</v>
      </c>
      <c r="H54" s="161">
        <f>SUM(H55:H56)</f>
        <v>0</v>
      </c>
      <c r="I54" s="6"/>
    </row>
    <row r="55" spans="1:9" ht="15.75" customHeight="1" hidden="1">
      <c r="A55" s="43"/>
      <c r="B55" s="33"/>
      <c r="C55" s="34"/>
      <c r="D55" s="60" t="s">
        <v>41</v>
      </c>
      <c r="E55" s="162"/>
      <c r="F55" s="162"/>
      <c r="G55" s="171">
        <v>0</v>
      </c>
      <c r="H55" s="169">
        <v>0</v>
      </c>
      <c r="I55" s="6"/>
    </row>
    <row r="56" spans="1:9" ht="24" customHeight="1" hidden="1">
      <c r="A56" s="43"/>
      <c r="B56" s="33"/>
      <c r="C56" s="34"/>
      <c r="D56" s="44" t="s">
        <v>42</v>
      </c>
      <c r="E56" s="162"/>
      <c r="F56" s="162"/>
      <c r="G56" s="171"/>
      <c r="H56" s="169">
        <v>0</v>
      </c>
      <c r="I56" s="6"/>
    </row>
    <row r="57" spans="1:9" s="72" customFormat="1" ht="20.25" customHeight="1">
      <c r="A57" s="76"/>
      <c r="B57" s="79" t="s">
        <v>76</v>
      </c>
      <c r="C57" s="82"/>
      <c r="D57" s="83" t="s">
        <v>77</v>
      </c>
      <c r="E57" s="155">
        <f>SUM(F57:H57)</f>
        <v>82699.93</v>
      </c>
      <c r="F57" s="159">
        <f>F58+F59</f>
        <v>80400</v>
      </c>
      <c r="G57" s="159">
        <f>G58+G59</f>
        <v>0</v>
      </c>
      <c r="H57" s="159">
        <f>H58+H59</f>
        <v>2299.93</v>
      </c>
      <c r="I57" s="71"/>
    </row>
    <row r="58" spans="1:9" s="72" customFormat="1" ht="27" customHeight="1">
      <c r="A58" s="85"/>
      <c r="B58" s="86"/>
      <c r="C58" s="87" t="s">
        <v>75</v>
      </c>
      <c r="D58" s="88" t="s">
        <v>87</v>
      </c>
      <c r="E58" s="146">
        <f>SUM(F58:H58)</f>
        <v>80400</v>
      </c>
      <c r="F58" s="147">
        <v>80400</v>
      </c>
      <c r="G58" s="179">
        <v>0</v>
      </c>
      <c r="H58" s="180">
        <v>0</v>
      </c>
      <c r="I58" s="71"/>
    </row>
    <row r="59" spans="1:9" s="72" customFormat="1" ht="42" customHeight="1">
      <c r="A59" s="85"/>
      <c r="B59" s="86"/>
      <c r="C59" s="87" t="s">
        <v>75</v>
      </c>
      <c r="D59" s="189" t="s">
        <v>93</v>
      </c>
      <c r="E59" s="146">
        <f>SUM(F59:H59)</f>
        <v>2299.93</v>
      </c>
      <c r="F59" s="147">
        <v>0</v>
      </c>
      <c r="G59" s="179">
        <v>0</v>
      </c>
      <c r="H59" s="180">
        <v>2299.93</v>
      </c>
      <c r="I59" s="71"/>
    </row>
    <row r="60" spans="1:9" s="72" customFormat="1" ht="18.75" customHeight="1">
      <c r="A60" s="105" t="s">
        <v>82</v>
      </c>
      <c r="B60" s="106"/>
      <c r="C60" s="107"/>
      <c r="D60" s="108" t="s">
        <v>83</v>
      </c>
      <c r="E60" s="146">
        <f>SUM(F60:H60)</f>
        <v>3000</v>
      </c>
      <c r="F60" s="170">
        <f aca="true" t="shared" si="2" ref="F60:H61">SUM(F61)</f>
        <v>0</v>
      </c>
      <c r="G60" s="148">
        <f t="shared" si="2"/>
        <v>0</v>
      </c>
      <c r="H60" s="146">
        <f t="shared" si="2"/>
        <v>3000</v>
      </c>
      <c r="I60" s="71"/>
    </row>
    <row r="61" spans="1:9" s="72" customFormat="1" ht="17.25" customHeight="1">
      <c r="A61" s="76"/>
      <c r="B61" s="79" t="s">
        <v>84</v>
      </c>
      <c r="C61" s="82"/>
      <c r="D61" s="109" t="s">
        <v>85</v>
      </c>
      <c r="E61" s="166">
        <f>SUM(F61:H61)</f>
        <v>3000</v>
      </c>
      <c r="F61" s="159">
        <f t="shared" si="2"/>
        <v>0</v>
      </c>
      <c r="G61" s="160">
        <f t="shared" si="2"/>
        <v>0</v>
      </c>
      <c r="H61" s="161">
        <f t="shared" si="2"/>
        <v>3000</v>
      </c>
      <c r="I61" s="71"/>
    </row>
    <row r="62" spans="1:9" s="72" customFormat="1" ht="27.75" customHeight="1">
      <c r="A62" s="110"/>
      <c r="B62" s="111"/>
      <c r="C62" s="112"/>
      <c r="D62" s="113" t="s">
        <v>86</v>
      </c>
      <c r="E62" s="168"/>
      <c r="F62" s="162"/>
      <c r="G62" s="171">
        <v>0</v>
      </c>
      <c r="H62" s="169">
        <v>3000</v>
      </c>
      <c r="I62" s="71"/>
    </row>
    <row r="63" spans="1:9" s="72" customFormat="1" ht="12.75">
      <c r="A63" s="105" t="s">
        <v>19</v>
      </c>
      <c r="B63" s="106"/>
      <c r="C63" s="107"/>
      <c r="D63" s="108" t="s">
        <v>2</v>
      </c>
      <c r="E63" s="146">
        <f>SUM(F63:H63)</f>
        <v>90000</v>
      </c>
      <c r="F63" s="170">
        <f aca="true" t="shared" si="3" ref="F63:H64">SUM(F64)</f>
        <v>0</v>
      </c>
      <c r="G63" s="148">
        <f t="shared" si="3"/>
        <v>0</v>
      </c>
      <c r="H63" s="146">
        <f t="shared" si="3"/>
        <v>90000</v>
      </c>
      <c r="I63" s="71"/>
    </row>
    <row r="64" spans="1:9" s="72" customFormat="1" ht="15" customHeight="1">
      <c r="A64" s="76"/>
      <c r="B64" s="79" t="s">
        <v>16</v>
      </c>
      <c r="C64" s="82"/>
      <c r="D64" s="109" t="s">
        <v>21</v>
      </c>
      <c r="E64" s="166">
        <f>SUM(F64:H64)</f>
        <v>90000</v>
      </c>
      <c r="F64" s="159">
        <f t="shared" si="3"/>
        <v>0</v>
      </c>
      <c r="G64" s="160">
        <f t="shared" si="3"/>
        <v>0</v>
      </c>
      <c r="H64" s="161">
        <f t="shared" si="3"/>
        <v>90000</v>
      </c>
      <c r="I64" s="71"/>
    </row>
    <row r="65" spans="1:9" s="72" customFormat="1" ht="27" customHeight="1" thickBot="1">
      <c r="A65" s="110"/>
      <c r="B65" s="111"/>
      <c r="C65" s="112"/>
      <c r="D65" s="113" t="s">
        <v>22</v>
      </c>
      <c r="E65" s="162"/>
      <c r="F65" s="162"/>
      <c r="G65" s="171">
        <v>0</v>
      </c>
      <c r="H65" s="169">
        <v>90000</v>
      </c>
      <c r="I65" s="71"/>
    </row>
    <row r="66" spans="1:9" ht="26.25" hidden="1" thickBot="1">
      <c r="A66" s="8" t="s">
        <v>31</v>
      </c>
      <c r="B66" s="20"/>
      <c r="C66" s="14"/>
      <c r="D66" s="52" t="s">
        <v>33</v>
      </c>
      <c r="E66" s="165"/>
      <c r="F66" s="165"/>
      <c r="G66" s="154"/>
      <c r="H66" s="155">
        <f>SUM(H67)</f>
        <v>0</v>
      </c>
      <c r="I66" s="6"/>
    </row>
    <row r="67" spans="1:9" ht="12.75" hidden="1">
      <c r="A67" s="21"/>
      <c r="B67" s="20" t="s">
        <v>32</v>
      </c>
      <c r="C67" s="23"/>
      <c r="D67" s="24" t="s">
        <v>34</v>
      </c>
      <c r="E67" s="159"/>
      <c r="F67" s="159"/>
      <c r="G67" s="160"/>
      <c r="H67" s="161">
        <f>SUM(H68)</f>
        <v>0</v>
      </c>
      <c r="I67" s="6"/>
    </row>
    <row r="68" spans="1:9" ht="26.25" hidden="1" thickBot="1">
      <c r="A68" s="30"/>
      <c r="B68" s="33"/>
      <c r="C68" s="34"/>
      <c r="D68" s="35" t="s">
        <v>35</v>
      </c>
      <c r="E68" s="162"/>
      <c r="F68" s="162"/>
      <c r="G68" s="163"/>
      <c r="H68" s="169">
        <v>0</v>
      </c>
      <c r="I68" s="6"/>
    </row>
    <row r="69" spans="1:9" ht="7.5" customHeight="1">
      <c r="A69" s="61"/>
      <c r="B69" s="62"/>
      <c r="C69" s="63"/>
      <c r="D69" s="64"/>
      <c r="E69" s="182"/>
      <c r="F69" s="182"/>
      <c r="G69" s="183"/>
      <c r="H69" s="184"/>
      <c r="I69" s="4"/>
    </row>
    <row r="70" spans="1:9" ht="15" customHeight="1" thickBot="1">
      <c r="A70" s="47"/>
      <c r="B70" s="48"/>
      <c r="C70" s="50"/>
      <c r="D70" s="222" t="s">
        <v>17</v>
      </c>
      <c r="E70" s="185">
        <f>SUM(F70:H70)</f>
        <v>2836409.38</v>
      </c>
      <c r="F70" s="186">
        <f>SUM(F41+F10)</f>
        <v>1597400</v>
      </c>
      <c r="G70" s="187">
        <f>SUM(G41+G10)</f>
        <v>0</v>
      </c>
      <c r="H70" s="188">
        <f>SUM(H41+H10)</f>
        <v>1239009.38</v>
      </c>
      <c r="I70" s="4"/>
    </row>
    <row r="71" spans="2:9" ht="12.75">
      <c r="B71" s="65"/>
      <c r="G71" s="171"/>
      <c r="H71" s="133"/>
      <c r="I71" s="4"/>
    </row>
    <row r="72" ht="12.75">
      <c r="B72" s="65"/>
    </row>
    <row r="73" ht="12.75">
      <c r="B73" s="65"/>
    </row>
    <row r="74" ht="12.75">
      <c r="B74" s="65"/>
    </row>
    <row r="75" ht="12.75">
      <c r="B75" s="65"/>
    </row>
    <row r="76" spans="12:13" ht="15" customHeight="1">
      <c r="L76" s="66">
        <v>2286409.38</v>
      </c>
      <c r="M76" s="3" t="s">
        <v>89</v>
      </c>
    </row>
    <row r="77" spans="12:13" ht="15" customHeight="1">
      <c r="L77" s="66">
        <f>E12+E14</f>
        <v>550000</v>
      </c>
      <c r="M77" s="3" t="s">
        <v>90</v>
      </c>
    </row>
    <row r="78" ht="12.75">
      <c r="L78" s="66">
        <f>E70</f>
        <v>2836409.38</v>
      </c>
    </row>
    <row r="79" spans="12:13" ht="12.75">
      <c r="L79" s="66">
        <f>L78-L77-L76</f>
        <v>0</v>
      </c>
      <c r="M79" s="3" t="s">
        <v>94</v>
      </c>
    </row>
  </sheetData>
  <sheetProtection/>
  <mergeCells count="9">
    <mergeCell ref="A10:C10"/>
    <mergeCell ref="A41:C41"/>
    <mergeCell ref="D7:D9"/>
    <mergeCell ref="A3:H3"/>
    <mergeCell ref="F7:H7"/>
    <mergeCell ref="F8:F9"/>
    <mergeCell ref="G8:G9"/>
    <mergeCell ref="H8:H9"/>
    <mergeCell ref="E8:E9"/>
  </mergeCells>
  <printOptions/>
  <pageMargins left="0.22" right="0.26" top="0.3" bottom="0" header="0.17" footer="0.27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50">
      <selection activeCell="L80" sqref="L80"/>
    </sheetView>
  </sheetViews>
  <sheetFormatPr defaultColWidth="9.00390625" defaultRowHeight="12.75"/>
  <cols>
    <col min="1" max="1" width="6.375" style="1" customWidth="1"/>
    <col min="2" max="2" width="11.125" style="1" customWidth="1"/>
    <col min="3" max="3" width="2.625" style="2" hidden="1" customWidth="1"/>
    <col min="4" max="4" width="49.125" style="3" customWidth="1"/>
    <col min="5" max="5" width="12.875" style="129" customWidth="1"/>
    <col min="6" max="6" width="14.25390625" style="129" customWidth="1"/>
    <col min="7" max="7" width="12.875" style="129" customWidth="1"/>
    <col min="8" max="8" width="14.375" style="129" customWidth="1"/>
    <col min="9" max="9" width="9.75390625" style="3" customWidth="1"/>
    <col min="10" max="10" width="7.75390625" style="3" customWidth="1"/>
    <col min="11" max="11" width="9.00390625" style="3" customWidth="1"/>
    <col min="12" max="12" width="11.75390625" style="3" bestFit="1" customWidth="1"/>
    <col min="13" max="13" width="9.00390625" style="3" customWidth="1"/>
    <col min="14" max="14" width="10.75390625" style="3" customWidth="1"/>
    <col min="15" max="16" width="9.00390625" style="3" customWidth="1"/>
    <col min="17" max="17" width="9.875" style="3" customWidth="1"/>
    <col min="18" max="21" width="9.00390625" style="3" customWidth="1"/>
    <col min="22" max="22" width="10.125" style="3" customWidth="1"/>
    <col min="23" max="16384" width="9.00390625" style="3" customWidth="1"/>
  </cols>
  <sheetData>
    <row r="1" spans="1:8" ht="18" customHeight="1">
      <c r="A1" s="190"/>
      <c r="B1" s="190"/>
      <c r="C1" s="191"/>
      <c r="D1" s="192"/>
      <c r="H1" s="128" t="s">
        <v>96</v>
      </c>
    </row>
    <row r="2" spans="1:8" ht="2.25" customHeight="1">
      <c r="A2" s="190"/>
      <c r="B2" s="193"/>
      <c r="C2" s="191"/>
      <c r="D2" s="192"/>
      <c r="E2" s="130"/>
      <c r="F2" s="130"/>
      <c r="H2" s="131"/>
    </row>
    <row r="3" spans="1:9" ht="16.5" customHeight="1">
      <c r="A3" s="254" t="s">
        <v>5</v>
      </c>
      <c r="B3" s="255"/>
      <c r="C3" s="255"/>
      <c r="D3" s="255"/>
      <c r="E3" s="255"/>
      <c r="F3" s="255"/>
      <c r="G3" s="255"/>
      <c r="H3" s="255"/>
      <c r="I3" s="4"/>
    </row>
    <row r="4" spans="1:9" ht="15">
      <c r="A4" s="194"/>
      <c r="B4" s="195"/>
      <c r="C4" s="196"/>
      <c r="D4" s="197" t="s">
        <v>78</v>
      </c>
      <c r="E4" s="132"/>
      <c r="F4" s="132"/>
      <c r="G4" s="133"/>
      <c r="H4" s="133"/>
      <c r="I4" s="5"/>
    </row>
    <row r="5" spans="1:9" ht="15">
      <c r="A5" s="194"/>
      <c r="B5" s="195"/>
      <c r="C5" s="196"/>
      <c r="D5" s="197" t="s">
        <v>79</v>
      </c>
      <c r="E5" s="132"/>
      <c r="F5" s="132"/>
      <c r="G5" s="133"/>
      <c r="H5" s="133"/>
      <c r="I5" s="5"/>
    </row>
    <row r="6" spans="1:9" ht="1.5" customHeight="1" thickBot="1">
      <c r="A6" s="198"/>
      <c r="B6" s="199"/>
      <c r="C6" s="200"/>
      <c r="D6" s="197"/>
      <c r="E6" s="132"/>
      <c r="F6" s="132"/>
      <c r="G6" s="134"/>
      <c r="H6" s="135"/>
      <c r="I6" s="6"/>
    </row>
    <row r="7" spans="1:9" ht="15.75">
      <c r="A7" s="201" t="s">
        <v>4</v>
      </c>
      <c r="B7" s="202"/>
      <c r="C7" s="203"/>
      <c r="D7" s="251" t="s">
        <v>1</v>
      </c>
      <c r="E7" s="223"/>
      <c r="F7" s="256" t="s">
        <v>6</v>
      </c>
      <c r="G7" s="257"/>
      <c r="H7" s="258"/>
      <c r="I7" s="6"/>
    </row>
    <row r="8" spans="1:9" ht="13.5" customHeight="1">
      <c r="A8" s="204"/>
      <c r="B8" s="205" t="s">
        <v>3</v>
      </c>
      <c r="C8" s="204"/>
      <c r="D8" s="252"/>
      <c r="E8" s="259" t="s">
        <v>88</v>
      </c>
      <c r="F8" s="259" t="s">
        <v>7</v>
      </c>
      <c r="G8" s="261" t="s">
        <v>8</v>
      </c>
      <c r="H8" s="263" t="s">
        <v>9</v>
      </c>
      <c r="I8" s="6"/>
    </row>
    <row r="9" spans="1:9" ht="13.5" customHeight="1" thickBot="1">
      <c r="A9" s="206"/>
      <c r="B9" s="207"/>
      <c r="C9" s="206"/>
      <c r="D9" s="253"/>
      <c r="E9" s="260"/>
      <c r="F9" s="260"/>
      <c r="G9" s="262"/>
      <c r="H9" s="264"/>
      <c r="I9" s="6"/>
    </row>
    <row r="10" spans="1:9" ht="38.25" customHeight="1" thickBot="1">
      <c r="A10" s="245" t="s">
        <v>54</v>
      </c>
      <c r="B10" s="246"/>
      <c r="C10" s="247"/>
      <c r="D10" s="208" t="s">
        <v>15</v>
      </c>
      <c r="E10" s="137">
        <f>SUM(F10:H10)</f>
        <v>1722945</v>
      </c>
      <c r="F10" s="137">
        <f>F11+F24+F34</f>
        <v>595000</v>
      </c>
      <c r="G10" s="137">
        <f>G11+G24+G34</f>
        <v>0</v>
      </c>
      <c r="H10" s="137">
        <f>H11+H24+H34</f>
        <v>1127945</v>
      </c>
      <c r="I10" s="6"/>
    </row>
    <row r="11" spans="1:9" ht="15" customHeight="1">
      <c r="A11" s="209" t="s">
        <v>27</v>
      </c>
      <c r="B11" s="210"/>
      <c r="C11" s="211"/>
      <c r="D11" s="212" t="s">
        <v>30</v>
      </c>
      <c r="E11" s="137">
        <f>SUM(F11:H11)</f>
        <v>627945</v>
      </c>
      <c r="F11" s="138">
        <f>F12+F14+F22</f>
        <v>0</v>
      </c>
      <c r="G11" s="138">
        <f>G12+G14+G22</f>
        <v>0</v>
      </c>
      <c r="H11" s="138">
        <f>H12+H14+H22</f>
        <v>627945</v>
      </c>
      <c r="I11" s="6"/>
    </row>
    <row r="12" spans="1:9" ht="14.25" customHeight="1">
      <c r="A12" s="205"/>
      <c r="B12" s="216" t="s">
        <v>28</v>
      </c>
      <c r="C12" s="217"/>
      <c r="D12" s="218" t="s">
        <v>29</v>
      </c>
      <c r="E12" s="158">
        <f>SUM(E24)</f>
        <v>500000</v>
      </c>
      <c r="F12" s="156">
        <f>SUM(F24)</f>
        <v>0</v>
      </c>
      <c r="G12" s="157">
        <f>SUM(G24)</f>
        <v>0</v>
      </c>
      <c r="H12" s="158">
        <f>SUM(H13)</f>
        <v>500000</v>
      </c>
      <c r="I12" s="6"/>
    </row>
    <row r="13" spans="1:9" ht="38.25" customHeight="1">
      <c r="A13" s="205"/>
      <c r="B13" s="213"/>
      <c r="C13" s="214"/>
      <c r="D13" s="215" t="s">
        <v>80</v>
      </c>
      <c r="E13" s="142">
        <f>SUM(F13:H13)</f>
        <v>500000</v>
      </c>
      <c r="F13" s="143"/>
      <c r="G13" s="144"/>
      <c r="H13" s="145">
        <v>500000</v>
      </c>
      <c r="I13" s="6"/>
    </row>
    <row r="14" spans="1:9" s="72" customFormat="1" ht="18.75" customHeight="1">
      <c r="A14" s="205"/>
      <c r="B14" s="216" t="s">
        <v>28</v>
      </c>
      <c r="C14" s="217"/>
      <c r="D14" s="218" t="s">
        <v>29</v>
      </c>
      <c r="E14" s="146">
        <f>SUM(F14:H14)</f>
        <v>50000</v>
      </c>
      <c r="F14" s="147">
        <v>0</v>
      </c>
      <c r="G14" s="148">
        <v>0</v>
      </c>
      <c r="H14" s="149">
        <f>SUM(H15)</f>
        <v>50000</v>
      </c>
      <c r="I14" s="71"/>
    </row>
    <row r="15" spans="1:9" s="72" customFormat="1" ht="45.75" customHeight="1" thickBot="1">
      <c r="A15" s="205"/>
      <c r="B15" s="219"/>
      <c r="C15" s="220"/>
      <c r="D15" s="221" t="s">
        <v>91</v>
      </c>
      <c r="E15" s="150">
        <f>SUM(F15:H15)</f>
        <v>50000</v>
      </c>
      <c r="F15" s="151"/>
      <c r="G15" s="152"/>
      <c r="H15" s="153">
        <v>50000</v>
      </c>
      <c r="I15" s="71"/>
    </row>
    <row r="16" spans="1:9" ht="15" customHeight="1" hidden="1">
      <c r="A16" s="12"/>
      <c r="B16" s="13"/>
      <c r="C16" s="14"/>
      <c r="D16" s="9" t="s">
        <v>56</v>
      </c>
      <c r="E16" s="138">
        <f>SUM(E17:E24)</f>
        <v>2311780</v>
      </c>
      <c r="F16" s="138">
        <f>SUM(F17:F24)</f>
        <v>0</v>
      </c>
      <c r="G16" s="154">
        <f>SUM(G17)</f>
        <v>0</v>
      </c>
      <c r="H16" s="155">
        <f>SUM(H17)</f>
        <v>0</v>
      </c>
      <c r="I16" s="6"/>
    </row>
    <row r="17" spans="1:9" ht="15" customHeight="1" hidden="1">
      <c r="A17" s="7"/>
      <c r="B17" s="15" t="s">
        <v>61</v>
      </c>
      <c r="C17" s="16"/>
      <c r="D17" s="10" t="s">
        <v>62</v>
      </c>
      <c r="E17" s="156">
        <f>SUM(E29)</f>
        <v>0</v>
      </c>
      <c r="F17" s="156">
        <f>SUM(F29)</f>
        <v>0</v>
      </c>
      <c r="G17" s="157">
        <f>SUM(G29)</f>
        <v>0</v>
      </c>
      <c r="H17" s="158">
        <f>SUM(H18)</f>
        <v>0</v>
      </c>
      <c r="I17" s="6"/>
    </row>
    <row r="18" spans="1:9" ht="30" customHeight="1" hidden="1" thickBot="1">
      <c r="A18" s="17"/>
      <c r="B18" s="18"/>
      <c r="C18" s="19"/>
      <c r="D18" s="11" t="s">
        <v>67</v>
      </c>
      <c r="E18" s="151"/>
      <c r="F18" s="151"/>
      <c r="G18" s="152"/>
      <c r="H18" s="153">
        <v>0</v>
      </c>
      <c r="I18" s="6"/>
    </row>
    <row r="19" spans="1:9" ht="15.75" customHeight="1" hidden="1">
      <c r="A19" s="8" t="s">
        <v>45</v>
      </c>
      <c r="B19" s="20"/>
      <c r="C19" s="14"/>
      <c r="D19" s="9" t="s">
        <v>47</v>
      </c>
      <c r="E19" s="138">
        <f>SUM(E20:E29)</f>
        <v>1655890</v>
      </c>
      <c r="F19" s="138">
        <f>SUM(F20:F29)</f>
        <v>0</v>
      </c>
      <c r="G19" s="154">
        <f>SUM(G20)</f>
        <v>0</v>
      </c>
      <c r="H19" s="155">
        <f>SUM(H20)</f>
        <v>0</v>
      </c>
      <c r="I19" s="6"/>
    </row>
    <row r="20" spans="1:9" ht="16.5" customHeight="1" hidden="1">
      <c r="A20" s="21"/>
      <c r="B20" s="22" t="s">
        <v>46</v>
      </c>
      <c r="C20" s="23"/>
      <c r="D20" s="24" t="s">
        <v>48</v>
      </c>
      <c r="E20" s="159">
        <f>SUM(E32)</f>
        <v>0</v>
      </c>
      <c r="F20" s="159">
        <f>SUM(F32)</f>
        <v>0</v>
      </c>
      <c r="G20" s="160">
        <f>SUM(G32)</f>
        <v>0</v>
      </c>
      <c r="H20" s="161">
        <f>SUM(H21)</f>
        <v>0</v>
      </c>
      <c r="I20" s="6"/>
    </row>
    <row r="21" spans="1:9" ht="52.5" customHeight="1" hidden="1" thickBot="1">
      <c r="A21" s="21"/>
      <c r="B21" s="22"/>
      <c r="C21" s="23"/>
      <c r="D21" s="26" t="s">
        <v>49</v>
      </c>
      <c r="E21" s="162"/>
      <c r="F21" s="162"/>
      <c r="G21" s="163"/>
      <c r="H21" s="164">
        <v>0</v>
      </c>
      <c r="I21" s="6"/>
    </row>
    <row r="22" spans="1:9" s="72" customFormat="1" ht="18.75" customHeight="1">
      <c r="A22" s="67"/>
      <c r="B22" s="68" t="s">
        <v>50</v>
      </c>
      <c r="C22" s="69"/>
      <c r="D22" s="70" t="s">
        <v>51</v>
      </c>
      <c r="E22" s="155">
        <f>SUM(F22:H22)</f>
        <v>77945</v>
      </c>
      <c r="F22" s="147">
        <v>0</v>
      </c>
      <c r="G22" s="148">
        <v>0</v>
      </c>
      <c r="H22" s="149">
        <f>SUM(H23)</f>
        <v>77945</v>
      </c>
      <c r="I22" s="71"/>
    </row>
    <row r="23" spans="1:9" s="72" customFormat="1" ht="32.25" customHeight="1" thickBot="1">
      <c r="A23" s="67"/>
      <c r="B23" s="73"/>
      <c r="C23" s="74"/>
      <c r="D23" s="75" t="s">
        <v>52</v>
      </c>
      <c r="E23" s="150">
        <f>SUM(F23:H23)</f>
        <v>77945</v>
      </c>
      <c r="F23" s="151"/>
      <c r="G23" s="152"/>
      <c r="H23" s="153">
        <v>77945</v>
      </c>
      <c r="I23" s="71"/>
    </row>
    <row r="24" spans="1:9" s="72" customFormat="1" ht="12.75">
      <c r="A24" s="121" t="s">
        <v>23</v>
      </c>
      <c r="B24" s="122"/>
      <c r="C24" s="123"/>
      <c r="D24" s="127" t="s">
        <v>25</v>
      </c>
      <c r="E24" s="155">
        <f>SUM(F24:H24)</f>
        <v>500000</v>
      </c>
      <c r="F24" s="165">
        <f>SUM(F25)</f>
        <v>0</v>
      </c>
      <c r="G24" s="154">
        <f>SUM(G25)</f>
        <v>0</v>
      </c>
      <c r="H24" s="155">
        <f>SUM(H25+H27)</f>
        <v>500000</v>
      </c>
      <c r="I24" s="71"/>
    </row>
    <row r="25" spans="1:9" s="99" customFormat="1" ht="12.75">
      <c r="A25" s="76"/>
      <c r="B25" s="95" t="s">
        <v>24</v>
      </c>
      <c r="C25" s="96"/>
      <c r="D25" s="97" t="s">
        <v>26</v>
      </c>
      <c r="E25" s="166">
        <f>SUM(F25:H25)</f>
        <v>500000</v>
      </c>
      <c r="F25" s="140">
        <f>SUM(F26)</f>
        <v>0</v>
      </c>
      <c r="G25" s="141">
        <f>SUM(G26)</f>
        <v>0</v>
      </c>
      <c r="H25" s="139">
        <f>SUM(H26)</f>
        <v>500000</v>
      </c>
      <c r="I25" s="98"/>
    </row>
    <row r="26" spans="1:16" s="72" customFormat="1" ht="41.25" customHeight="1" thickBot="1">
      <c r="A26" s="100"/>
      <c r="B26" s="101"/>
      <c r="C26" s="101"/>
      <c r="D26" s="102" t="s">
        <v>66</v>
      </c>
      <c r="E26" s="167">
        <f>SUM(F26:H26)</f>
        <v>500000</v>
      </c>
      <c r="F26" s="143"/>
      <c r="G26" s="144"/>
      <c r="H26" s="168">
        <v>500000</v>
      </c>
      <c r="I26" s="71"/>
      <c r="K26" s="79"/>
      <c r="L26" s="103"/>
      <c r="M26" s="104"/>
      <c r="N26" s="84"/>
      <c r="O26" s="84"/>
      <c r="P26" s="84"/>
    </row>
    <row r="27" spans="1:16" ht="16.5" customHeight="1" hidden="1">
      <c r="A27" s="30"/>
      <c r="B27" s="22" t="s">
        <v>53</v>
      </c>
      <c r="C27" s="23"/>
      <c r="D27" s="24" t="s">
        <v>48</v>
      </c>
      <c r="E27" s="159">
        <f>SUM(E28)</f>
        <v>0</v>
      </c>
      <c r="F27" s="159">
        <f>SUM(F28)</f>
        <v>0</v>
      </c>
      <c r="G27" s="160">
        <f>SUM(G28)</f>
        <v>0</v>
      </c>
      <c r="H27" s="161">
        <f>SUM(H28)</f>
        <v>0</v>
      </c>
      <c r="I27" s="6"/>
      <c r="K27" s="22"/>
      <c r="L27" s="31"/>
      <c r="M27" s="32"/>
      <c r="N27" s="25"/>
      <c r="O27" s="25"/>
      <c r="P27" s="25"/>
    </row>
    <row r="28" spans="1:16" ht="54" customHeight="1" hidden="1">
      <c r="A28" s="30"/>
      <c r="B28" s="33"/>
      <c r="C28" s="34"/>
      <c r="D28" s="35" t="s">
        <v>55</v>
      </c>
      <c r="E28" s="162"/>
      <c r="F28" s="162"/>
      <c r="G28" s="163"/>
      <c r="H28" s="169">
        <v>0</v>
      </c>
      <c r="I28" s="6"/>
      <c r="K28" s="22"/>
      <c r="L28" s="31"/>
      <c r="M28" s="32"/>
      <c r="N28" s="25"/>
      <c r="O28" s="25"/>
      <c r="P28" s="25"/>
    </row>
    <row r="29" spans="1:16" ht="13.5" hidden="1" thickBot="1">
      <c r="A29" s="36" t="s">
        <v>68</v>
      </c>
      <c r="B29" s="37"/>
      <c r="C29" s="38" t="s">
        <v>69</v>
      </c>
      <c r="D29" s="39" t="s">
        <v>69</v>
      </c>
      <c r="E29" s="170">
        <v>0</v>
      </c>
      <c r="F29" s="170">
        <v>0</v>
      </c>
      <c r="G29" s="148">
        <v>0</v>
      </c>
      <c r="H29" s="146">
        <f>SUM(H30)</f>
        <v>0</v>
      </c>
      <c r="I29" s="6"/>
      <c r="K29" s="33"/>
      <c r="L29" s="33"/>
      <c r="M29" s="40"/>
      <c r="N29" s="41"/>
      <c r="O29" s="27"/>
      <c r="P29" s="41"/>
    </row>
    <row r="30" spans="1:16" s="29" customFormat="1" ht="13.5" hidden="1" thickBot="1">
      <c r="A30" s="21"/>
      <c r="B30" s="22" t="s">
        <v>70</v>
      </c>
      <c r="C30" s="42" t="s">
        <v>71</v>
      </c>
      <c r="D30" s="24" t="s">
        <v>71</v>
      </c>
      <c r="E30" s="161">
        <v>0</v>
      </c>
      <c r="F30" s="161">
        <v>0</v>
      </c>
      <c r="G30" s="161">
        <v>0</v>
      </c>
      <c r="H30" s="161">
        <f>SUM(H31:H33)</f>
        <v>0</v>
      </c>
      <c r="I30" s="28"/>
      <c r="K30" s="32"/>
      <c r="L30" s="32"/>
      <c r="M30" s="32"/>
      <c r="N30" s="32"/>
      <c r="O30" s="32"/>
      <c r="P30" s="32"/>
    </row>
    <row r="31" spans="1:9" ht="6" customHeight="1" hidden="1">
      <c r="A31" s="43"/>
      <c r="B31" s="33"/>
      <c r="C31" s="34" t="s">
        <v>72</v>
      </c>
      <c r="D31" s="44"/>
      <c r="E31" s="162"/>
      <c r="F31" s="162"/>
      <c r="G31" s="171"/>
      <c r="H31" s="169"/>
      <c r="I31" s="6"/>
    </row>
    <row r="32" spans="1:9" ht="41.25" customHeight="1" hidden="1">
      <c r="A32" s="43"/>
      <c r="B32" s="33"/>
      <c r="C32" s="34" t="s">
        <v>73</v>
      </c>
      <c r="D32" s="44" t="s">
        <v>74</v>
      </c>
      <c r="E32" s="162"/>
      <c r="F32" s="162"/>
      <c r="G32" s="171">
        <v>0</v>
      </c>
      <c r="H32" s="169">
        <v>0</v>
      </c>
      <c r="I32" s="6"/>
    </row>
    <row r="33" spans="1:9" ht="34.5" customHeight="1" hidden="1">
      <c r="A33" s="43"/>
      <c r="B33" s="33"/>
      <c r="C33" s="45"/>
      <c r="D33" s="46" t="s">
        <v>43</v>
      </c>
      <c r="E33" s="162"/>
      <c r="F33" s="162"/>
      <c r="G33" s="171"/>
      <c r="H33" s="169">
        <v>0</v>
      </c>
      <c r="I33" s="6"/>
    </row>
    <row r="34" spans="1:9" s="72" customFormat="1" ht="16.5" customHeight="1">
      <c r="A34" s="105" t="s">
        <v>10</v>
      </c>
      <c r="B34" s="106"/>
      <c r="C34" s="107"/>
      <c r="D34" s="114" t="s">
        <v>18</v>
      </c>
      <c r="E34" s="155">
        <f>SUM(F34:H34)</f>
        <v>595000</v>
      </c>
      <c r="F34" s="170">
        <f>SUM(F38+F35)</f>
        <v>595000</v>
      </c>
      <c r="G34" s="148">
        <f>SUM(G38+G35)</f>
        <v>0</v>
      </c>
      <c r="H34" s="146">
        <f>SUM(H38+H35)</f>
        <v>0</v>
      </c>
      <c r="I34" s="71"/>
    </row>
    <row r="35" spans="1:9" s="99" customFormat="1" ht="12.75">
      <c r="A35" s="76"/>
      <c r="B35" s="79" t="s">
        <v>11</v>
      </c>
      <c r="C35" s="82"/>
      <c r="D35" s="115" t="s">
        <v>0</v>
      </c>
      <c r="E35" s="146">
        <f>SUM(F35:H35)</f>
        <v>400000</v>
      </c>
      <c r="F35" s="159">
        <f>SUM(F36)</f>
        <v>400000</v>
      </c>
      <c r="G35" s="160">
        <f>SUM(G36)</f>
        <v>0</v>
      </c>
      <c r="H35" s="161">
        <f>SUM(H36:H37)</f>
        <v>0</v>
      </c>
      <c r="I35" s="98"/>
    </row>
    <row r="36" spans="1:9" s="72" customFormat="1" ht="13.5" thickBot="1">
      <c r="A36" s="100"/>
      <c r="B36" s="111"/>
      <c r="C36" s="112"/>
      <c r="D36" s="116" t="s">
        <v>36</v>
      </c>
      <c r="E36" s="146">
        <f>SUM(F36:H36)</f>
        <v>400000</v>
      </c>
      <c r="F36" s="162">
        <v>400000</v>
      </c>
      <c r="G36" s="163"/>
      <c r="H36" s="172"/>
      <c r="I36" s="71"/>
    </row>
    <row r="37" spans="1:9" s="72" customFormat="1" ht="12.75" customHeight="1" hidden="1">
      <c r="A37" s="100"/>
      <c r="B37" s="111"/>
      <c r="C37" s="112"/>
      <c r="D37" s="116" t="s">
        <v>44</v>
      </c>
      <c r="E37" s="162"/>
      <c r="F37" s="162"/>
      <c r="G37" s="163"/>
      <c r="H37" s="169">
        <v>0</v>
      </c>
      <c r="I37" s="71"/>
    </row>
    <row r="38" spans="1:9" s="99" customFormat="1" ht="12.75">
      <c r="A38" s="117"/>
      <c r="B38" s="118" t="s">
        <v>12</v>
      </c>
      <c r="C38" s="119"/>
      <c r="D38" s="120" t="s">
        <v>20</v>
      </c>
      <c r="E38" s="155">
        <f>SUM(F38:H38)</f>
        <v>195000</v>
      </c>
      <c r="F38" s="140">
        <f>SUM(F39)</f>
        <v>195000</v>
      </c>
      <c r="G38" s="141">
        <f>SUM(G39)</f>
        <v>0</v>
      </c>
      <c r="H38" s="139">
        <f>SUM(H39)</f>
        <v>0</v>
      </c>
      <c r="I38" s="98"/>
    </row>
    <row r="39" spans="1:9" s="72" customFormat="1" ht="13.5" thickBot="1">
      <c r="A39" s="91"/>
      <c r="B39" s="92"/>
      <c r="C39" s="93"/>
      <c r="D39" s="75" t="s">
        <v>13</v>
      </c>
      <c r="E39" s="166">
        <f>SUM(F39:H39)</f>
        <v>195000</v>
      </c>
      <c r="F39" s="151">
        <v>195000</v>
      </c>
      <c r="G39" s="173"/>
      <c r="H39" s="174"/>
      <c r="I39" s="71"/>
    </row>
    <row r="40" spans="1:9" ht="13.5" hidden="1" thickBot="1">
      <c r="A40" s="47"/>
      <c r="B40" s="48"/>
      <c r="C40" s="50"/>
      <c r="D40" s="49"/>
      <c r="E40" s="151"/>
      <c r="F40" s="151"/>
      <c r="G40" s="173"/>
      <c r="H40" s="174"/>
      <c r="I40" s="6"/>
    </row>
    <row r="41" spans="1:9" s="72" customFormat="1" ht="54" customHeight="1" thickBot="1">
      <c r="A41" s="248" t="s">
        <v>14</v>
      </c>
      <c r="B41" s="249"/>
      <c r="C41" s="250"/>
      <c r="D41" s="125" t="s">
        <v>15</v>
      </c>
      <c r="E41" s="178">
        <f>SUM(E63+E66+E53+E42+E46+E60)</f>
        <v>1133464.38</v>
      </c>
      <c r="F41" s="178">
        <f>SUM(F63+F66+F53+F42+F46+F60)</f>
        <v>1002400</v>
      </c>
      <c r="G41" s="178">
        <f>SUM(G63+G66+G53+G42+G46+G60)</f>
        <v>0</v>
      </c>
      <c r="H41" s="178">
        <f>SUM(H63+H66+H53+H42+H46+H60)</f>
        <v>131064.38</v>
      </c>
      <c r="I41" s="71"/>
    </row>
    <row r="42" spans="1:9" s="72" customFormat="1" ht="25.5" customHeight="1">
      <c r="A42" s="121" t="s">
        <v>31</v>
      </c>
      <c r="B42" s="122"/>
      <c r="C42" s="123"/>
      <c r="D42" s="126" t="s">
        <v>57</v>
      </c>
      <c r="E42" s="155">
        <f>SUM(F42:H42)</f>
        <v>5000</v>
      </c>
      <c r="F42" s="138">
        <f>SUM(N51:N53)</f>
        <v>0</v>
      </c>
      <c r="G42" s="154">
        <f>SUM(G43)</f>
        <v>0</v>
      </c>
      <c r="H42" s="155">
        <f>SUM(H43)</f>
        <v>5000</v>
      </c>
      <c r="I42" s="71"/>
    </row>
    <row r="43" spans="1:9" s="72" customFormat="1" ht="20.25" customHeight="1">
      <c r="A43" s="76"/>
      <c r="B43" s="77" t="s">
        <v>32</v>
      </c>
      <c r="C43" s="78"/>
      <c r="D43" s="70" t="s">
        <v>58</v>
      </c>
      <c r="E43" s="146">
        <f>SUM(F43:H43)</f>
        <v>5000</v>
      </c>
      <c r="F43" s="156">
        <f>SUM(N56)</f>
        <v>0</v>
      </c>
      <c r="G43" s="157">
        <f>SUM(O56)</f>
        <v>0</v>
      </c>
      <c r="H43" s="158">
        <f>SUM(H44:H45)</f>
        <v>5000</v>
      </c>
      <c r="I43" s="71"/>
    </row>
    <row r="44" spans="1:9" s="72" customFormat="1" ht="40.5" customHeight="1" thickBot="1">
      <c r="A44" s="76"/>
      <c r="B44" s="79"/>
      <c r="C44" s="80"/>
      <c r="D44" s="81" t="s">
        <v>60</v>
      </c>
      <c r="E44" s="166">
        <f>SUM(F44:H44)</f>
        <v>5000</v>
      </c>
      <c r="F44" s="143"/>
      <c r="G44" s="144"/>
      <c r="H44" s="145">
        <v>5000</v>
      </c>
      <c r="I44" s="71"/>
    </row>
    <row r="45" spans="1:9" ht="28.5" customHeight="1" hidden="1" thickBot="1">
      <c r="A45" s="21"/>
      <c r="B45" s="22"/>
      <c r="C45" s="23"/>
      <c r="D45" s="51" t="s">
        <v>59</v>
      </c>
      <c r="E45" s="162"/>
      <c r="F45" s="162"/>
      <c r="G45" s="163"/>
      <c r="H45" s="164">
        <v>0</v>
      </c>
      <c r="I45" s="6"/>
    </row>
    <row r="46" spans="1:9" s="72" customFormat="1" ht="15.75" customHeight="1">
      <c r="A46" s="121" t="s">
        <v>23</v>
      </c>
      <c r="B46" s="122"/>
      <c r="C46" s="123"/>
      <c r="D46" s="124" t="s">
        <v>25</v>
      </c>
      <c r="E46" s="155">
        <f>SUM(F46:H46)</f>
        <v>1015464.38</v>
      </c>
      <c r="F46" s="138">
        <f>SUM(F51+F47+F57)</f>
        <v>1002400</v>
      </c>
      <c r="G46" s="154">
        <f>SUM(G51+G47)</f>
        <v>0</v>
      </c>
      <c r="H46" s="155">
        <f>SUM(H51+H47+H57)</f>
        <v>13064.38</v>
      </c>
      <c r="I46" s="71"/>
    </row>
    <row r="47" spans="1:9" s="72" customFormat="1" ht="15.75" customHeight="1">
      <c r="A47" s="76"/>
      <c r="B47" s="79" t="s">
        <v>63</v>
      </c>
      <c r="C47" s="82"/>
      <c r="D47" s="83" t="s">
        <v>64</v>
      </c>
      <c r="E47" s="146">
        <f>SUM(F47:H47)</f>
        <v>552764.45</v>
      </c>
      <c r="F47" s="159">
        <f>F48+F50</f>
        <v>542000</v>
      </c>
      <c r="G47" s="159">
        <f>G48+G50</f>
        <v>0</v>
      </c>
      <c r="H47" s="159">
        <f>H48+H50</f>
        <v>10764.45</v>
      </c>
      <c r="I47" s="71"/>
    </row>
    <row r="48" spans="1:9" s="72" customFormat="1" ht="28.5" customHeight="1" thickBot="1">
      <c r="A48" s="85"/>
      <c r="B48" s="86"/>
      <c r="C48" s="87"/>
      <c r="D48" s="88" t="s">
        <v>65</v>
      </c>
      <c r="E48" s="146">
        <f>SUM(F48:H48)</f>
        <v>542000</v>
      </c>
      <c r="F48" s="147">
        <v>542000</v>
      </c>
      <c r="G48" s="179">
        <v>0</v>
      </c>
      <c r="H48" s="180">
        <v>0</v>
      </c>
      <c r="I48" s="71"/>
    </row>
    <row r="49" spans="1:9" ht="42" customHeight="1" hidden="1">
      <c r="A49" s="54"/>
      <c r="B49" s="55"/>
      <c r="C49" s="56" t="s">
        <v>75</v>
      </c>
      <c r="D49" s="57" t="s">
        <v>75</v>
      </c>
      <c r="E49" s="147">
        <v>0</v>
      </c>
      <c r="F49" s="147">
        <v>0</v>
      </c>
      <c r="G49" s="179">
        <v>0</v>
      </c>
      <c r="H49" s="180">
        <v>0</v>
      </c>
      <c r="I49" s="6"/>
    </row>
    <row r="50" spans="1:9" s="72" customFormat="1" ht="41.25" customHeight="1">
      <c r="A50" s="85"/>
      <c r="B50" s="86"/>
      <c r="C50" s="87"/>
      <c r="D50" s="189" t="s">
        <v>92</v>
      </c>
      <c r="E50" s="155">
        <f>SUM(F50:H50)</f>
        <v>10764.45</v>
      </c>
      <c r="F50" s="147">
        <v>0</v>
      </c>
      <c r="G50" s="179">
        <v>0</v>
      </c>
      <c r="H50" s="180">
        <v>10764.45</v>
      </c>
      <c r="I50" s="71"/>
    </row>
    <row r="51" spans="1:9" s="72" customFormat="1" ht="15" customHeight="1">
      <c r="A51" s="76"/>
      <c r="B51" s="77" t="s">
        <v>24</v>
      </c>
      <c r="C51" s="89"/>
      <c r="D51" s="90" t="s">
        <v>26</v>
      </c>
      <c r="E51" s="146">
        <f>SUM(F51:H51)</f>
        <v>380000</v>
      </c>
      <c r="F51" s="156">
        <f>SUM(F52)</f>
        <v>380000</v>
      </c>
      <c r="G51" s="157">
        <f>SUM(G52)</f>
        <v>0</v>
      </c>
      <c r="H51" s="158">
        <f>SUM(H52)</f>
        <v>0</v>
      </c>
      <c r="I51" s="71"/>
    </row>
    <row r="52" spans="1:9" s="72" customFormat="1" ht="27" customHeight="1" thickBot="1">
      <c r="A52" s="91"/>
      <c r="B52" s="92"/>
      <c r="C52" s="93"/>
      <c r="D52" s="94" t="s">
        <v>81</v>
      </c>
      <c r="E52" s="166">
        <f>SUM(F52:H52)</f>
        <v>380000</v>
      </c>
      <c r="F52" s="151">
        <v>380000</v>
      </c>
      <c r="G52" s="173">
        <v>0</v>
      </c>
      <c r="H52" s="174">
        <v>0</v>
      </c>
      <c r="I52" s="71"/>
    </row>
    <row r="53" spans="1:9" ht="15.75" customHeight="1" hidden="1">
      <c r="A53" s="12" t="s">
        <v>39</v>
      </c>
      <c r="B53" s="13"/>
      <c r="C53" s="58"/>
      <c r="D53" s="59" t="s">
        <v>38</v>
      </c>
      <c r="E53" s="181">
        <f aca="true" t="shared" si="0" ref="E53:H54">SUM(E54)</f>
        <v>0</v>
      </c>
      <c r="F53" s="181">
        <f t="shared" si="0"/>
        <v>0</v>
      </c>
      <c r="G53" s="144">
        <f t="shared" si="0"/>
        <v>0</v>
      </c>
      <c r="H53" s="167">
        <f t="shared" si="0"/>
        <v>0</v>
      </c>
      <c r="I53" s="6"/>
    </row>
    <row r="54" spans="1:9" ht="29.25" customHeight="1" hidden="1">
      <c r="A54" s="21"/>
      <c r="B54" s="22" t="s">
        <v>37</v>
      </c>
      <c r="C54" s="42"/>
      <c r="D54" s="53" t="s">
        <v>40</v>
      </c>
      <c r="E54" s="159">
        <f t="shared" si="0"/>
        <v>0</v>
      </c>
      <c r="F54" s="159">
        <f t="shared" si="0"/>
        <v>0</v>
      </c>
      <c r="G54" s="160">
        <f t="shared" si="0"/>
        <v>0</v>
      </c>
      <c r="H54" s="161">
        <f>SUM(H55:H56)</f>
        <v>0</v>
      </c>
      <c r="I54" s="6"/>
    </row>
    <row r="55" spans="1:9" ht="15.75" customHeight="1" hidden="1">
      <c r="A55" s="43"/>
      <c r="B55" s="33"/>
      <c r="C55" s="34"/>
      <c r="D55" s="60" t="s">
        <v>41</v>
      </c>
      <c r="E55" s="162"/>
      <c r="F55" s="162"/>
      <c r="G55" s="171">
        <v>0</v>
      </c>
      <c r="H55" s="169">
        <v>0</v>
      </c>
      <c r="I55" s="6"/>
    </row>
    <row r="56" spans="1:9" ht="24" customHeight="1" hidden="1">
      <c r="A56" s="43"/>
      <c r="B56" s="33"/>
      <c r="C56" s="34"/>
      <c r="D56" s="44" t="s">
        <v>42</v>
      </c>
      <c r="E56" s="162"/>
      <c r="F56" s="162"/>
      <c r="G56" s="171"/>
      <c r="H56" s="169">
        <v>0</v>
      </c>
      <c r="I56" s="6"/>
    </row>
    <row r="57" spans="1:9" s="72" customFormat="1" ht="20.25" customHeight="1">
      <c r="A57" s="76"/>
      <c r="B57" s="79" t="s">
        <v>76</v>
      </c>
      <c r="C57" s="82"/>
      <c r="D57" s="83" t="s">
        <v>77</v>
      </c>
      <c r="E57" s="155">
        <f>SUM(F57:H57)</f>
        <v>82699.93</v>
      </c>
      <c r="F57" s="159">
        <f>F58+F59</f>
        <v>80400</v>
      </c>
      <c r="G57" s="159">
        <f>G58+G59</f>
        <v>0</v>
      </c>
      <c r="H57" s="159">
        <f>H58+H59</f>
        <v>2299.93</v>
      </c>
      <c r="I57" s="71"/>
    </row>
    <row r="58" spans="1:9" s="72" customFormat="1" ht="27" customHeight="1">
      <c r="A58" s="85"/>
      <c r="B58" s="86"/>
      <c r="C58" s="87" t="s">
        <v>75</v>
      </c>
      <c r="D58" s="88" t="s">
        <v>87</v>
      </c>
      <c r="E58" s="146">
        <f>SUM(F58:H58)</f>
        <v>80400</v>
      </c>
      <c r="F58" s="147">
        <v>80400</v>
      </c>
      <c r="G58" s="179">
        <v>0</v>
      </c>
      <c r="H58" s="180">
        <v>0</v>
      </c>
      <c r="I58" s="71"/>
    </row>
    <row r="59" spans="1:9" s="72" customFormat="1" ht="42" customHeight="1">
      <c r="A59" s="85"/>
      <c r="B59" s="86"/>
      <c r="C59" s="87" t="s">
        <v>75</v>
      </c>
      <c r="D59" s="189" t="s">
        <v>93</v>
      </c>
      <c r="E59" s="146">
        <f>SUM(F59:H59)</f>
        <v>2299.93</v>
      </c>
      <c r="F59" s="147">
        <v>0</v>
      </c>
      <c r="G59" s="179">
        <v>0</v>
      </c>
      <c r="H59" s="180">
        <v>2299.93</v>
      </c>
      <c r="I59" s="71"/>
    </row>
    <row r="60" spans="1:9" s="72" customFormat="1" ht="18.75" customHeight="1">
      <c r="A60" s="105" t="s">
        <v>82</v>
      </c>
      <c r="B60" s="106"/>
      <c r="C60" s="107"/>
      <c r="D60" s="108" t="s">
        <v>83</v>
      </c>
      <c r="E60" s="146">
        <f>SUM(F60:H60)</f>
        <v>3000</v>
      </c>
      <c r="F60" s="170">
        <f aca="true" t="shared" si="1" ref="F60:H61">SUM(F61)</f>
        <v>0</v>
      </c>
      <c r="G60" s="148">
        <f t="shared" si="1"/>
        <v>0</v>
      </c>
      <c r="H60" s="146">
        <f t="shared" si="1"/>
        <v>3000</v>
      </c>
      <c r="I60" s="71"/>
    </row>
    <row r="61" spans="1:9" s="72" customFormat="1" ht="17.25" customHeight="1">
      <c r="A61" s="76"/>
      <c r="B61" s="79" t="s">
        <v>84</v>
      </c>
      <c r="C61" s="82"/>
      <c r="D61" s="109" t="s">
        <v>85</v>
      </c>
      <c r="E61" s="166">
        <f>SUM(F61:H61)</f>
        <v>3000</v>
      </c>
      <c r="F61" s="159">
        <f t="shared" si="1"/>
        <v>0</v>
      </c>
      <c r="G61" s="160">
        <f t="shared" si="1"/>
        <v>0</v>
      </c>
      <c r="H61" s="161">
        <f t="shared" si="1"/>
        <v>3000</v>
      </c>
      <c r="I61" s="71"/>
    </row>
    <row r="62" spans="1:9" s="72" customFormat="1" ht="27.75" customHeight="1">
      <c r="A62" s="110"/>
      <c r="B62" s="111"/>
      <c r="C62" s="112"/>
      <c r="D62" s="113" t="s">
        <v>86</v>
      </c>
      <c r="E62" s="168"/>
      <c r="F62" s="162"/>
      <c r="G62" s="171">
        <v>0</v>
      </c>
      <c r="H62" s="169">
        <v>3000</v>
      </c>
      <c r="I62" s="71"/>
    </row>
    <row r="63" spans="1:8" ht="15.75" customHeight="1">
      <c r="A63" s="224" t="s">
        <v>10</v>
      </c>
      <c r="B63" s="225"/>
      <c r="C63" s="226"/>
      <c r="D63" s="243" t="s">
        <v>97</v>
      </c>
      <c r="E63" s="244">
        <f>E64</f>
        <v>20000</v>
      </c>
      <c r="F63" s="227">
        <f aca="true" t="shared" si="2" ref="E63:H64">SUM(F64)</f>
        <v>0</v>
      </c>
      <c r="G63" s="228">
        <f t="shared" si="2"/>
        <v>0</v>
      </c>
      <c r="H63" s="228">
        <f t="shared" si="2"/>
        <v>20000</v>
      </c>
    </row>
    <row r="64" spans="1:8" ht="13.5" customHeight="1">
      <c r="A64" s="229"/>
      <c r="B64" s="230" t="s">
        <v>98</v>
      </c>
      <c r="C64" s="231"/>
      <c r="D64" s="232" t="s">
        <v>99</v>
      </c>
      <c r="E64" s="233">
        <f t="shared" si="2"/>
        <v>20000</v>
      </c>
      <c r="F64" s="234">
        <f t="shared" si="2"/>
        <v>0</v>
      </c>
      <c r="G64" s="235">
        <f t="shared" si="2"/>
        <v>0</v>
      </c>
      <c r="H64" s="235">
        <f t="shared" si="2"/>
        <v>20000</v>
      </c>
    </row>
    <row r="65" spans="1:8" ht="40.5" customHeight="1">
      <c r="A65" s="236"/>
      <c r="B65" s="237"/>
      <c r="C65" s="238"/>
      <c r="D65" s="239" t="s">
        <v>100</v>
      </c>
      <c r="E65" s="240">
        <f>SUM(F65:H65)</f>
        <v>20000</v>
      </c>
      <c r="F65" s="241">
        <v>0</v>
      </c>
      <c r="G65" s="242">
        <v>0</v>
      </c>
      <c r="H65" s="242">
        <v>20000</v>
      </c>
    </row>
    <row r="66" spans="1:9" s="72" customFormat="1" ht="12.75">
      <c r="A66" s="105" t="s">
        <v>19</v>
      </c>
      <c r="B66" s="106"/>
      <c r="C66" s="107"/>
      <c r="D66" s="108" t="s">
        <v>2</v>
      </c>
      <c r="E66" s="146">
        <f>SUM(F66:H66)</f>
        <v>90000</v>
      </c>
      <c r="F66" s="170">
        <f aca="true" t="shared" si="3" ref="F66:H67">SUM(F67)</f>
        <v>0</v>
      </c>
      <c r="G66" s="148">
        <f t="shared" si="3"/>
        <v>0</v>
      </c>
      <c r="H66" s="146">
        <f t="shared" si="3"/>
        <v>90000</v>
      </c>
      <c r="I66" s="71"/>
    </row>
    <row r="67" spans="1:9" s="72" customFormat="1" ht="15" customHeight="1">
      <c r="A67" s="76"/>
      <c r="B67" s="79" t="s">
        <v>16</v>
      </c>
      <c r="C67" s="82"/>
      <c r="D67" s="109" t="s">
        <v>21</v>
      </c>
      <c r="E67" s="166">
        <f>SUM(F67:H67)</f>
        <v>90000</v>
      </c>
      <c r="F67" s="159">
        <f t="shared" si="3"/>
        <v>0</v>
      </c>
      <c r="G67" s="160">
        <f t="shared" si="3"/>
        <v>0</v>
      </c>
      <c r="H67" s="161">
        <f t="shared" si="3"/>
        <v>90000</v>
      </c>
      <c r="I67" s="71"/>
    </row>
    <row r="68" spans="1:9" s="72" customFormat="1" ht="27" customHeight="1" thickBot="1">
      <c r="A68" s="110"/>
      <c r="B68" s="111"/>
      <c r="C68" s="112"/>
      <c r="D68" s="113" t="s">
        <v>22</v>
      </c>
      <c r="E68" s="162"/>
      <c r="F68" s="162"/>
      <c r="G68" s="171">
        <v>0</v>
      </c>
      <c r="H68" s="169">
        <v>90000</v>
      </c>
      <c r="I68" s="71"/>
    </row>
    <row r="69" spans="1:9" ht="26.25" hidden="1" thickBot="1">
      <c r="A69" s="8" t="s">
        <v>31</v>
      </c>
      <c r="B69" s="20"/>
      <c r="C69" s="14"/>
      <c r="D69" s="52" t="s">
        <v>33</v>
      </c>
      <c r="E69" s="165"/>
      <c r="F69" s="165"/>
      <c r="G69" s="154"/>
      <c r="H69" s="155">
        <f>SUM(H70)</f>
        <v>0</v>
      </c>
      <c r="I69" s="6"/>
    </row>
    <row r="70" spans="1:9" ht="13.5" hidden="1" thickBot="1">
      <c r="A70" s="21"/>
      <c r="B70" s="20" t="s">
        <v>32</v>
      </c>
      <c r="C70" s="23"/>
      <c r="D70" s="24" t="s">
        <v>34</v>
      </c>
      <c r="E70" s="159"/>
      <c r="F70" s="159"/>
      <c r="G70" s="160"/>
      <c r="H70" s="161">
        <f>SUM(H71)</f>
        <v>0</v>
      </c>
      <c r="I70" s="6"/>
    </row>
    <row r="71" spans="1:9" ht="26.25" hidden="1" thickBot="1">
      <c r="A71" s="30"/>
      <c r="B71" s="33"/>
      <c r="C71" s="34"/>
      <c r="D71" s="35" t="s">
        <v>35</v>
      </c>
      <c r="E71" s="162"/>
      <c r="F71" s="162"/>
      <c r="G71" s="163"/>
      <c r="H71" s="169">
        <v>0</v>
      </c>
      <c r="I71" s="6"/>
    </row>
    <row r="72" spans="1:9" ht="7.5" customHeight="1">
      <c r="A72" s="61"/>
      <c r="B72" s="62"/>
      <c r="C72" s="63"/>
      <c r="D72" s="64"/>
      <c r="E72" s="182"/>
      <c r="F72" s="182"/>
      <c r="G72" s="183"/>
      <c r="H72" s="184"/>
      <c r="I72" s="4"/>
    </row>
    <row r="73" spans="1:9" ht="15" customHeight="1" thickBot="1">
      <c r="A73" s="47"/>
      <c r="B73" s="48"/>
      <c r="C73" s="50"/>
      <c r="D73" s="222" t="s">
        <v>17</v>
      </c>
      <c r="E73" s="185">
        <f>SUM(F73:H73)</f>
        <v>2856409.38</v>
      </c>
      <c r="F73" s="186">
        <f>SUM(F41+F10)</f>
        <v>1597400</v>
      </c>
      <c r="G73" s="187">
        <f>SUM(G41+G10)</f>
        <v>0</v>
      </c>
      <c r="H73" s="188">
        <f>SUM(H41+H10)</f>
        <v>1259009.38</v>
      </c>
      <c r="I73" s="4"/>
    </row>
    <row r="74" spans="2:9" ht="12.75">
      <c r="B74" s="65"/>
      <c r="G74" s="171"/>
      <c r="H74" s="133"/>
      <c r="I74" s="4"/>
    </row>
    <row r="75" ht="12.75">
      <c r="B75" s="65"/>
    </row>
    <row r="76" ht="12.75">
      <c r="B76" s="65"/>
    </row>
    <row r="77" ht="12.75">
      <c r="B77" s="65"/>
    </row>
    <row r="78" ht="12.75">
      <c r="B78" s="65"/>
    </row>
    <row r="79" spans="12:13" ht="15" customHeight="1">
      <c r="L79" s="66">
        <v>2306409.38</v>
      </c>
      <c r="M79" s="3" t="s">
        <v>89</v>
      </c>
    </row>
    <row r="80" spans="12:13" ht="15" customHeight="1">
      <c r="L80" s="66">
        <f>E12+E14</f>
        <v>550000</v>
      </c>
      <c r="M80" s="3" t="s">
        <v>90</v>
      </c>
    </row>
    <row r="81" ht="12.75">
      <c r="L81" s="66">
        <f>E73</f>
        <v>2856409.38</v>
      </c>
    </row>
    <row r="82" spans="12:13" ht="12.75">
      <c r="L82" s="66">
        <f>L81-L80-L79</f>
        <v>0</v>
      </c>
      <c r="M82" s="3" t="s">
        <v>94</v>
      </c>
    </row>
  </sheetData>
  <sheetProtection/>
  <mergeCells count="9">
    <mergeCell ref="A10:C10"/>
    <mergeCell ref="A41:C41"/>
    <mergeCell ref="A3:H3"/>
    <mergeCell ref="D7:D9"/>
    <mergeCell ref="F7:H7"/>
    <mergeCell ref="E8:E9"/>
    <mergeCell ref="F8:F9"/>
    <mergeCell ref="G8:G9"/>
    <mergeCell ref="H8:H9"/>
  </mergeCells>
  <printOptions/>
  <pageMargins left="0.22" right="0.26" top="0.3" bottom="0" header="0.17" footer="0.27"/>
  <pageSetup horizontalDpi="600" verticalDpi="600" orientation="portrait" paperSize="9" scale="83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Iwona Dudziak</dc:creator>
  <cp:keywords/>
  <dc:description/>
  <cp:lastModifiedBy>Magdalena Tomków</cp:lastModifiedBy>
  <cp:lastPrinted>2017-09-14T14:57:19Z</cp:lastPrinted>
  <dcterms:created xsi:type="dcterms:W3CDTF">2002-10-31T12:40:59Z</dcterms:created>
  <dcterms:modified xsi:type="dcterms:W3CDTF">2017-09-14T14:57:20Z</dcterms:modified>
  <cp:category/>
  <cp:version/>
  <cp:contentType/>
  <cp:contentStatus/>
</cp:coreProperties>
</file>