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9375" windowHeight="5685" tabRatio="931" activeTab="1"/>
  </bookViews>
  <sheets>
    <sheet name="PLAN 2018" sheetId="1" r:id="rId1"/>
    <sheet name="22.02" sheetId="2" r:id="rId2"/>
  </sheets>
  <definedNames>
    <definedName name="_1._zest_uchwał_">#REF!</definedName>
    <definedName name="_10._inwestycje" localSheetId="1">#REF!</definedName>
    <definedName name="_10._inwestycje" localSheetId="0">#REF!</definedName>
    <definedName name="_10._inwestycje">#REF!</definedName>
    <definedName name="_2._plan_doch_">#REF!</definedName>
    <definedName name="_3._plan_wydatków">#REF!</definedName>
    <definedName name="_4._zmiany_planu">#REF!</definedName>
    <definedName name="_5._zał_dochody">#REF!</definedName>
    <definedName name="_6._doch_robocze">#REF!</definedName>
    <definedName name="_7._zał_wyd_wyk">#REF!</definedName>
    <definedName name="_8._wyd_robocze" localSheetId="1">#REF!</definedName>
    <definedName name="_8._wyd_robocze" localSheetId="0">#REF!</definedName>
    <definedName name="_8._wyd_robocze">#REF!</definedName>
    <definedName name="_9._zad_zlec_">#REF!</definedName>
    <definedName name="_Fund_Ochr_Środow">#REF!</definedName>
    <definedName name="_płace">#REF!</definedName>
    <definedName name="_pod_leŚny">#REF!</definedName>
    <definedName name="_pod_od_nieruch">#REF!</definedName>
    <definedName name="_pod_rolny">#REF!</definedName>
    <definedName name="_pod_transp">#REF!</definedName>
    <definedName name="_przedszkola_zał">#REF!</definedName>
    <definedName name="_soł_robocz">#REF!</definedName>
    <definedName name="_sołectwa">#REF!</definedName>
    <definedName name="_szkoły_zał" localSheetId="1">#REF!</definedName>
    <definedName name="_szkoły_zał" localSheetId="0">#REF!</definedName>
    <definedName name="_szkoły_zał">#REF!</definedName>
    <definedName name="_środek_specjalny">#REF!</definedName>
    <definedName name="bis" localSheetId="1">#REF!</definedName>
    <definedName name="bis" localSheetId="0">#REF!</definedName>
    <definedName name="bis">#REF!</definedName>
    <definedName name="inwest" localSheetId="1">#REF!</definedName>
    <definedName name="inwest" localSheetId="0">#REF!</definedName>
    <definedName name="inwest">#REF!</definedName>
    <definedName name="inwestopis" localSheetId="1">#REF!</definedName>
    <definedName name="inwestopis" localSheetId="0">#REF!</definedName>
    <definedName name="inwestopis">#REF!</definedName>
    <definedName name="_xlnm.Print_Area" localSheetId="1">'22.02'!$A$1:$H$48</definedName>
    <definedName name="_xlnm.Print_Area" localSheetId="0">'PLAN 2018'!$A$1:$H$47</definedName>
    <definedName name="oświata" localSheetId="1">#REF!</definedName>
    <definedName name="oświata" localSheetId="0">#REF!</definedName>
    <definedName name="oświata">#REF!</definedName>
    <definedName name="oświatawychowanie" localSheetId="1">#REF!</definedName>
    <definedName name="oświatawychowanie" localSheetId="0">#REF!</definedName>
    <definedName name="oświatawychowanie">#REF!</definedName>
  </definedNames>
  <calcPr fullCalcOnLoad="1" fullPrecision="0"/>
</workbook>
</file>

<file path=xl/sharedStrings.xml><?xml version="1.0" encoding="utf-8"?>
<sst xmlns="http://schemas.openxmlformats.org/spreadsheetml/2006/main" count="152" uniqueCount="70">
  <si>
    <t>Domy i ośrodki kultury, świetlice i kluby</t>
  </si>
  <si>
    <t>Treść</t>
  </si>
  <si>
    <t>Kultura fizyczna i sport</t>
  </si>
  <si>
    <t>Rozdział</t>
  </si>
  <si>
    <t>Dział</t>
  </si>
  <si>
    <t>Kwota dotacji w zł</t>
  </si>
  <si>
    <t>podmiotowa</t>
  </si>
  <si>
    <t>przedmiotowa</t>
  </si>
  <si>
    <t>celowa</t>
  </si>
  <si>
    <t>921</t>
  </si>
  <si>
    <t>92109</t>
  </si>
  <si>
    <t>92116</t>
  </si>
  <si>
    <t>Gminna Biblioteka Publiczna w Lipnie</t>
  </si>
  <si>
    <t>II. Dotacje dla jednostek spoza sektora finansów publicznych</t>
  </si>
  <si>
    <t>Nazwa jednostki/ nazwa zadania (dla dotacji przedmiotowych)</t>
  </si>
  <si>
    <t>92605</t>
  </si>
  <si>
    <t>Razem dotacje</t>
  </si>
  <si>
    <t>Kultura i ochrona dziedzictwa nardowego</t>
  </si>
  <si>
    <t>926</t>
  </si>
  <si>
    <t>Biblioteki</t>
  </si>
  <si>
    <t>Zadania w zakresie kultury fizycznej i sportu</t>
  </si>
  <si>
    <t>Upowszechnianie kultury fizycznej i sportu wśród dzieci i młodzieży</t>
  </si>
  <si>
    <t>801</t>
  </si>
  <si>
    <t>80104</t>
  </si>
  <si>
    <t>Oświata i wychowanie</t>
  </si>
  <si>
    <t>Przedszkola</t>
  </si>
  <si>
    <t>600</t>
  </si>
  <si>
    <t>60014</t>
  </si>
  <si>
    <t>Drogi publiczne powiatowe</t>
  </si>
  <si>
    <t>Transport i łączność</t>
  </si>
  <si>
    <t>754</t>
  </si>
  <si>
    <t>75412</t>
  </si>
  <si>
    <t>Ochotnicze Straże Pożarne</t>
  </si>
  <si>
    <t>Gminny Ośrodek Kultury w Lipnie</t>
  </si>
  <si>
    <t>60004</t>
  </si>
  <si>
    <t>Loklany transport zbiorowy</t>
  </si>
  <si>
    <t>Dotacja dla Miasta Leszna na dofinansowanie przewozu osób na trasie Leszno- Wilkowice linią komunkacyjną nr 4</t>
  </si>
  <si>
    <t>I. Dotacje dla jednostek sektora finansów publicz.</t>
  </si>
  <si>
    <t>Bezpieczeństwo publiczne i ochrona przeciwpożarowa</t>
  </si>
  <si>
    <t>Dotacja dla OSP na terenie Gminy Lipno należących do Krajowego Systemu Ratownictwa na zakup wyposażenia zapewniajacego gotowość bojową</t>
  </si>
  <si>
    <t>80101</t>
  </si>
  <si>
    <t>Szkoła podstawowa</t>
  </si>
  <si>
    <t>Dotacja dla niepublicznej jednostki systemu oświaty - niepubliczna szkoła podstawowa w Górce Duchownej</t>
  </si>
  <si>
    <t>Dotacja dla jednostek samorządowych udzielana na dzieci z Gminy Lipno uczęszczające do przedszkoli w innych gminach</t>
  </si>
  <si>
    <t>Dotacja celowa dla niepublicznej szkoły podstawowej w Górce Duchownej na sfinansowanie zadania zleconego z administracji rządowej - zakup podręczników</t>
  </si>
  <si>
    <t>80110</t>
  </si>
  <si>
    <t>Gimnazjum</t>
  </si>
  <si>
    <t>900</t>
  </si>
  <si>
    <t>Gospodarka komunalna i ochrona środowiska</t>
  </si>
  <si>
    <t>90013</t>
  </si>
  <si>
    <t>Schroniska dla zwierząt</t>
  </si>
  <si>
    <t>Dotacja dla Fundacji "Zwierzęce SOS" na zadania z zakresu opieki nad bezdomnymi zwięrzetami</t>
  </si>
  <si>
    <t>Dotacja dla niepublicznej jednostki systemu oświaty - niepubliczne gimnazjum w Górce Duchownej</t>
  </si>
  <si>
    <t>RAZEM</t>
  </si>
  <si>
    <t>z załącznika bieżące</t>
  </si>
  <si>
    <t>z załącznika majątkowe</t>
  </si>
  <si>
    <t>Budowa sieci połączeń dróg dla rowerów w gminie Osieczna, Lipno i Rydzyna w ramach zadania ograniczeie niskiej emisji na nterenie Aglomeracji Leszczyńskiej</t>
  </si>
  <si>
    <t>Dotacja celowa dla niepublicznej szkoły podstawowej  w Górce Duchownej na sfinansowanie zadania zleconego z administracji rządowej - zakup podręczników</t>
  </si>
  <si>
    <t>Dotacja celowa dla niepublicznego Gimnazjum w Górce Duchownej na sfinansowanie zadania zleconego z administracji rządowej - zakup podręczników</t>
  </si>
  <si>
    <t xml:space="preserve">różnica </t>
  </si>
  <si>
    <t>92120</t>
  </si>
  <si>
    <t>Ochrona zabytków i opieka nad zabytkami</t>
  </si>
  <si>
    <t>Dotacja dla Parafii p.w. Wszystkich Świętych w Mórkowie na prace remontowe w kościele parafialnym w Mórkowie</t>
  </si>
  <si>
    <t xml:space="preserve">Dotacja dla niepublicznej jednostki systemu oświaty - niepubliczne przedszkole w Wilkowicach </t>
  </si>
  <si>
    <t>Dotacja dla Miasta Leszna na zadanie inwestycyjne "Budowa drogi powiatowej łączącej drogę S5 - węzeł Święciechowa z projektowanym wiaduktem drogowym w ciągu ulicy Wilkowickiej w Lesznie" - projekt partnerski</t>
  </si>
  <si>
    <t>Zestawienie planowanych kwot dotacji udzielanych z budżetu Gminy Lipno w roku 2018</t>
  </si>
  <si>
    <t>Załącznik nr 9 do Uchwały Rady Gminy Lipno nr LII/308/2017 z dnia 28.12.2017 r.</t>
  </si>
  <si>
    <t>Zał. Nr 9 do uchwały budżetowej na rok 2018</t>
  </si>
  <si>
    <t>Załącznik Nr 3 do Uchwały Rady Gminy Lipno Nr L…/…/2018 dnia 22.02.2018 r.</t>
  </si>
  <si>
    <t>Dotacja celowa na dokumentację projektową na budowę filii Biblioteki w Wilkowicach</t>
  </si>
</sst>
</file>

<file path=xl/styles.xml><?xml version="1.0" encoding="utf-8"?>
<styleSheet xmlns="http://schemas.openxmlformats.org/spreadsheetml/2006/main">
  <numFmts count="3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d/m/yy"/>
    <numFmt numFmtId="165" formatCode="_-* #,##0.000\ _z_ł_-;\-* #,##0.000\ _z_ł_-;_-* &quot;-&quot;??\ _z_ł_-;_-@_-"/>
    <numFmt numFmtId="166" formatCode="_-* #,##0.0\ _z_ł_-;\-* #,##0.0\ _z_ł_-;_-* &quot;-&quot;??\ _z_ł_-;_-@_-"/>
    <numFmt numFmtId="167" formatCode="_-* #,##0\ _z_ł_-;\-* #,##0\ _z_ł_-;_-* &quot;-&quot;??\ _z_ł_-;_-@_-"/>
    <numFmt numFmtId="168" formatCode="\1\2\2.0"/>
    <numFmt numFmtId="169" formatCode="#,##0.000"/>
    <numFmt numFmtId="170" formatCode="0.000"/>
    <numFmt numFmtId="171" formatCode="0.00000"/>
    <numFmt numFmtId="172" formatCode="0.0000"/>
    <numFmt numFmtId="173" formatCode="_-* #,##0.0000\ _z_ł_-;\-* #,##0.0000\ _z_ł_-;_-* &quot;-&quot;??\ _z_ł_-;_-@_-"/>
    <numFmt numFmtId="174" formatCode="#,##0.0"/>
    <numFmt numFmtId="175" formatCode="0.0%"/>
    <numFmt numFmtId="176" formatCode="0.0"/>
    <numFmt numFmtId="177" formatCode="#,##0.0000"/>
    <numFmt numFmtId="178" formatCode="000"/>
    <numFmt numFmtId="179" formatCode="#,##0_ ;\-#,##0\ "/>
    <numFmt numFmtId="180" formatCode="0.00000000"/>
    <numFmt numFmtId="181" formatCode="0.0000000"/>
    <numFmt numFmtId="182" formatCode="0.000000"/>
    <numFmt numFmtId="183" formatCode="#,##0\ &quot;zł&quot;"/>
    <numFmt numFmtId="184" formatCode="&quot;Tak&quot;;&quot;Tak&quot;;&quot;Nie&quot;"/>
    <numFmt numFmtId="185" formatCode="&quot;Prawda&quot;;&quot;Prawda&quot;;&quot;Fałsz&quot;"/>
    <numFmt numFmtId="186" formatCode="&quot;Włączone&quot;;&quot;Włączone&quot;;&quot;Wyłączone&quot;"/>
  </numFmts>
  <fonts count="50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sz val="8"/>
      <name val="Arial CE"/>
      <family val="2"/>
    </font>
    <font>
      <sz val="9"/>
      <name val="Arial CE"/>
      <family val="0"/>
    </font>
    <font>
      <sz val="11"/>
      <name val="Arial CE"/>
      <family val="0"/>
    </font>
    <font>
      <b/>
      <sz val="12"/>
      <name val="Arial CE"/>
      <family val="0"/>
    </font>
    <font>
      <b/>
      <sz val="11"/>
      <name val="Arial CE"/>
      <family val="0"/>
    </font>
    <font>
      <b/>
      <sz val="8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10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9"/>
      <name val="Czcionka tekstu podstawowego"/>
      <family val="2"/>
    </font>
    <font>
      <b/>
      <sz val="11"/>
      <color indexed="1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Arial CE"/>
      <family val="0"/>
    </font>
    <font>
      <sz val="8"/>
      <color indexed="10"/>
      <name val="Arial CE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 CE"/>
      <family val="0"/>
    </font>
    <font>
      <sz val="8"/>
      <color rgb="FFFF0000"/>
      <name val="Arial CE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48" fillId="33" borderId="0" xfId="0" applyFont="1" applyFill="1" applyAlignment="1">
      <alignment/>
    </xf>
    <xf numFmtId="0" fontId="49" fillId="33" borderId="0" xfId="0" applyFont="1" applyFill="1" applyBorder="1" applyAlignment="1">
      <alignment/>
    </xf>
    <xf numFmtId="0" fontId="48" fillId="33" borderId="0" xfId="0" applyFont="1" applyFill="1" applyBorder="1" applyAlignment="1">
      <alignment/>
    </xf>
    <xf numFmtId="4" fontId="49" fillId="33" borderId="0" xfId="0" applyNumberFormat="1" applyFont="1" applyFill="1" applyBorder="1" applyAlignment="1">
      <alignment/>
    </xf>
    <xf numFmtId="4" fontId="48" fillId="33" borderId="0" xfId="0" applyNumberFormat="1" applyFont="1" applyFill="1" applyAlignment="1">
      <alignment/>
    </xf>
    <xf numFmtId="4" fontId="4" fillId="33" borderId="0" xfId="0" applyNumberFormat="1" applyFont="1" applyFill="1" applyBorder="1" applyAlignment="1">
      <alignment/>
    </xf>
    <xf numFmtId="0" fontId="0" fillId="33" borderId="0" xfId="0" applyFont="1" applyFill="1" applyAlignment="1">
      <alignment/>
    </xf>
    <xf numFmtId="49" fontId="3" fillId="33" borderId="0" xfId="0" applyNumberFormat="1" applyFont="1" applyFill="1" applyBorder="1" applyAlignment="1">
      <alignment horizontal="center"/>
    </xf>
    <xf numFmtId="3" fontId="3" fillId="33" borderId="0" xfId="0" applyNumberFormat="1" applyFont="1" applyFill="1" applyBorder="1" applyAlignment="1">
      <alignment horizontal="right"/>
    </xf>
    <xf numFmtId="4" fontId="7" fillId="33" borderId="0" xfId="0" applyNumberFormat="1" applyFont="1" applyFill="1" applyBorder="1" applyAlignment="1">
      <alignment/>
    </xf>
    <xf numFmtId="0" fontId="3" fillId="33" borderId="0" xfId="0" applyFont="1" applyFill="1" applyAlignment="1">
      <alignment/>
    </xf>
    <xf numFmtId="49" fontId="2" fillId="33" borderId="0" xfId="0" applyNumberFormat="1" applyFont="1" applyFill="1" applyBorder="1" applyAlignment="1">
      <alignment horizontal="right"/>
    </xf>
    <xf numFmtId="0" fontId="3" fillId="33" borderId="0" xfId="0" applyFont="1" applyFill="1" applyBorder="1" applyAlignment="1">
      <alignment/>
    </xf>
    <xf numFmtId="4" fontId="1" fillId="0" borderId="10" xfId="0" applyNumberFormat="1" applyFont="1" applyFill="1" applyBorder="1" applyAlignment="1">
      <alignment horizontal="right" vertical="center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right" vertical="center"/>
    </xf>
    <xf numFmtId="49" fontId="0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4" fontId="3" fillId="0" borderId="10" xfId="0" applyNumberFormat="1" applyFont="1" applyFill="1" applyBorder="1" applyAlignment="1">
      <alignment horizontal="right" vertical="center"/>
    </xf>
    <xf numFmtId="4" fontId="7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4" fontId="0" fillId="0" borderId="10" xfId="0" applyNumberFormat="1" applyFont="1" applyFill="1" applyBorder="1" applyAlignment="1">
      <alignment horizontal="left" vertical="center"/>
    </xf>
    <xf numFmtId="4" fontId="0" fillId="0" borderId="10" xfId="0" applyNumberFormat="1" applyFont="1" applyFill="1" applyBorder="1" applyAlignment="1">
      <alignment horizontal="right" vertical="center"/>
    </xf>
    <xf numFmtId="4" fontId="4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49" fontId="2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vertical="center"/>
    </xf>
    <xf numFmtId="0" fontId="0" fillId="0" borderId="10" xfId="0" applyFill="1" applyBorder="1" applyAlignment="1">
      <alignment vertical="center" wrapText="1"/>
    </xf>
    <xf numFmtId="4" fontId="0" fillId="0" borderId="10" xfId="0" applyNumberFormat="1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left" vertical="center" wrapText="1"/>
    </xf>
    <xf numFmtId="49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4" fontId="9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horizontal="right"/>
    </xf>
    <xf numFmtId="49" fontId="1" fillId="0" borderId="0" xfId="0" applyNumberFormat="1" applyFont="1" applyFill="1" applyAlignment="1">
      <alignment/>
    </xf>
    <xf numFmtId="4" fontId="4" fillId="0" borderId="0" xfId="0" applyNumberFormat="1" applyFont="1" applyFill="1" applyAlignment="1">
      <alignment/>
    </xf>
    <xf numFmtId="4" fontId="8" fillId="0" borderId="0" xfId="0" applyNumberFormat="1" applyFont="1" applyFill="1" applyAlignment="1">
      <alignment horizontal="right"/>
    </xf>
    <xf numFmtId="49" fontId="48" fillId="0" borderId="0" xfId="0" applyNumberFormat="1" applyFont="1" applyFill="1" applyAlignment="1">
      <alignment/>
    </xf>
    <xf numFmtId="49" fontId="48" fillId="0" borderId="0" xfId="0" applyNumberFormat="1" applyFont="1" applyFill="1" applyAlignment="1">
      <alignment horizontal="right"/>
    </xf>
    <xf numFmtId="0" fontId="48" fillId="0" borderId="0" xfId="0" applyFont="1" applyFill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/>
    </xf>
    <xf numFmtId="49" fontId="9" fillId="0" borderId="0" xfId="0" applyNumberFormat="1" applyFont="1" applyFill="1" applyBorder="1" applyAlignment="1">
      <alignment horizontal="right"/>
    </xf>
    <xf numFmtId="0" fontId="11" fillId="0" borderId="0" xfId="0" applyFont="1" applyFill="1" applyBorder="1" applyAlignment="1">
      <alignment horizontal="center"/>
    </xf>
    <xf numFmtId="4" fontId="9" fillId="0" borderId="0" xfId="0" applyNumberFormat="1" applyFon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4" fontId="4" fillId="0" borderId="0" xfId="0" applyNumberFormat="1" applyFont="1" applyFill="1" applyBorder="1" applyAlignment="1">
      <alignment horizontal="right"/>
    </xf>
    <xf numFmtId="4" fontId="0" fillId="0" borderId="0" xfId="0" applyNumberFormat="1" applyFont="1" applyFill="1" applyBorder="1" applyAlignment="1">
      <alignment/>
    </xf>
    <xf numFmtId="49" fontId="12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vertical="center"/>
    </xf>
    <xf numFmtId="49" fontId="4" fillId="0" borderId="10" xfId="0" applyNumberFormat="1" applyFont="1" applyFill="1" applyBorder="1" applyAlignment="1">
      <alignment horizontal="right" vertical="center"/>
    </xf>
    <xf numFmtId="4" fontId="12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right" vertical="center"/>
    </xf>
    <xf numFmtId="0" fontId="1" fillId="0" borderId="10" xfId="0" applyFont="1" applyFill="1" applyBorder="1" applyAlignment="1">
      <alignment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right" vertical="center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right" vertical="center"/>
    </xf>
    <xf numFmtId="49" fontId="3" fillId="0" borderId="10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vertical="center" wrapText="1"/>
    </xf>
    <xf numFmtId="49" fontId="0" fillId="0" borderId="10" xfId="0" applyNumberFormat="1" applyFont="1" applyFill="1" applyBorder="1" applyAlignment="1">
      <alignment vertical="center"/>
    </xf>
    <xf numFmtId="0" fontId="1" fillId="0" borderId="10" xfId="0" applyFont="1" applyFill="1" applyBorder="1" applyAlignment="1">
      <alignment horizontal="left" vertical="center" wrapText="1"/>
    </xf>
    <xf numFmtId="49" fontId="48" fillId="0" borderId="0" xfId="0" applyNumberFormat="1" applyFont="1" applyFill="1" applyAlignment="1">
      <alignment horizontal="center"/>
    </xf>
    <xf numFmtId="4" fontId="0" fillId="0" borderId="0" xfId="0" applyNumberFormat="1" applyFont="1" applyFill="1" applyBorder="1" applyAlignment="1">
      <alignment horizontal="right"/>
    </xf>
    <xf numFmtId="4" fontId="1" fillId="34" borderId="10" xfId="0" applyNumberFormat="1" applyFont="1" applyFill="1" applyBorder="1" applyAlignment="1">
      <alignment horizontal="center" vertical="center" wrapText="1"/>
    </xf>
    <xf numFmtId="4" fontId="1" fillId="34" borderId="10" xfId="0" applyNumberFormat="1" applyFont="1" applyFill="1" applyBorder="1" applyAlignment="1">
      <alignment horizontal="right" vertical="center"/>
    </xf>
    <xf numFmtId="4" fontId="1" fillId="34" borderId="10" xfId="0" applyNumberFormat="1" applyFont="1" applyFill="1" applyBorder="1" applyAlignment="1">
      <alignment horizontal="center" vertical="center" wrapText="1"/>
    </xf>
    <xf numFmtId="49" fontId="48" fillId="34" borderId="10" xfId="0" applyNumberFormat="1" applyFont="1" applyFill="1" applyBorder="1" applyAlignment="1">
      <alignment vertical="center"/>
    </xf>
    <xf numFmtId="49" fontId="48" fillId="34" borderId="10" xfId="0" applyNumberFormat="1" applyFont="1" applyFill="1" applyBorder="1" applyAlignment="1">
      <alignment horizontal="center" vertical="center"/>
    </xf>
    <xf numFmtId="49" fontId="48" fillId="34" borderId="10" xfId="0" applyNumberFormat="1" applyFont="1" applyFill="1" applyBorder="1" applyAlignment="1">
      <alignment horizontal="right" vertical="center"/>
    </xf>
    <xf numFmtId="0" fontId="10" fillId="34" borderId="10" xfId="0" applyFont="1" applyFill="1" applyBorder="1" applyAlignment="1">
      <alignment vertical="center"/>
    </xf>
    <xf numFmtId="4" fontId="11" fillId="34" borderId="10" xfId="0" applyNumberFormat="1" applyFont="1" applyFill="1" applyBorder="1" applyAlignment="1">
      <alignment horizontal="right" vertical="center"/>
    </xf>
    <xf numFmtId="4" fontId="10" fillId="34" borderId="10" xfId="0" applyNumberFormat="1" applyFont="1" applyFill="1" applyBorder="1" applyAlignment="1">
      <alignment horizontal="right" vertical="center"/>
    </xf>
    <xf numFmtId="49" fontId="0" fillId="31" borderId="10" xfId="0" applyNumberFormat="1" applyFont="1" applyFill="1" applyBorder="1" applyAlignment="1">
      <alignment vertical="center"/>
    </xf>
    <xf numFmtId="49" fontId="0" fillId="31" borderId="10" xfId="0" applyNumberFormat="1" applyFont="1" applyFill="1" applyBorder="1" applyAlignment="1">
      <alignment horizontal="center" vertical="center"/>
    </xf>
    <xf numFmtId="0" fontId="0" fillId="31" borderId="10" xfId="0" applyFont="1" applyFill="1" applyBorder="1" applyAlignment="1">
      <alignment vertical="center" wrapText="1"/>
    </xf>
    <xf numFmtId="4" fontId="1" fillId="31" borderId="10" xfId="0" applyNumberFormat="1" applyFont="1" applyFill="1" applyBorder="1" applyAlignment="1">
      <alignment horizontal="right" vertical="center"/>
    </xf>
    <xf numFmtId="4" fontId="0" fillId="31" borderId="10" xfId="0" applyNumberFormat="1" applyFont="1" applyFill="1" applyBorder="1" applyAlignment="1">
      <alignment horizontal="right" vertical="center"/>
    </xf>
    <xf numFmtId="0" fontId="0" fillId="0" borderId="0" xfId="0" applyFill="1" applyAlignment="1">
      <alignment horizontal="right" vertical="center"/>
    </xf>
    <xf numFmtId="49" fontId="1" fillId="34" borderId="10" xfId="0" applyNumberFormat="1" applyFont="1" applyFill="1" applyBorder="1" applyAlignment="1">
      <alignment horizontal="left" vertical="center" wrapText="1"/>
    </xf>
    <xf numFmtId="0" fontId="1" fillId="34" borderId="10" xfId="0" applyFont="1" applyFill="1" applyBorder="1" applyAlignment="1">
      <alignment horizontal="left" vertical="center" wrapText="1"/>
    </xf>
    <xf numFmtId="49" fontId="1" fillId="34" borderId="10" xfId="0" applyNumberFormat="1" applyFont="1" applyFill="1" applyBorder="1" applyAlignment="1">
      <alignment horizontal="left" vertical="center" wrapText="1"/>
    </xf>
    <xf numFmtId="0" fontId="1" fillId="34" borderId="10" xfId="0" applyFont="1" applyFill="1" applyBorder="1" applyAlignment="1">
      <alignment horizontal="left" vertical="center" wrapText="1"/>
    </xf>
    <xf numFmtId="49" fontId="10" fillId="0" borderId="0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4" fontId="12" fillId="0" borderId="10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vertical="center"/>
    </xf>
    <xf numFmtId="4" fontId="12" fillId="0" borderId="10" xfId="0" applyNumberFormat="1" applyFont="1" applyFill="1" applyBorder="1" applyAlignment="1">
      <alignment horizontal="center" vertical="center" wrapText="1"/>
    </xf>
    <xf numFmtId="0" fontId="11" fillId="33" borderId="0" xfId="0" applyFont="1" applyFill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6"/>
  <sheetViews>
    <sheetView zoomScalePageLayoutView="0" workbookViewId="0" topLeftCell="A1">
      <selection activeCell="D20" sqref="D20"/>
    </sheetView>
  </sheetViews>
  <sheetFormatPr defaultColWidth="9.00390625" defaultRowHeight="12.75"/>
  <cols>
    <col min="1" max="1" width="6.375" style="44" customWidth="1"/>
    <col min="2" max="2" width="11.125" style="44" customWidth="1"/>
    <col min="3" max="3" width="2.625" style="45" hidden="1" customWidth="1"/>
    <col min="4" max="4" width="49.125" style="46" customWidth="1"/>
    <col min="5" max="5" width="12.875" style="38" customWidth="1"/>
    <col min="6" max="6" width="14.25390625" style="38" customWidth="1"/>
    <col min="7" max="7" width="13.625" style="38" customWidth="1"/>
    <col min="8" max="8" width="14.375" style="38" customWidth="1"/>
    <col min="9" max="9" width="9.75390625" style="1" customWidth="1"/>
    <col min="10" max="10" width="7.75390625" style="1" customWidth="1"/>
    <col min="11" max="11" width="9.00390625" style="1" customWidth="1"/>
    <col min="12" max="12" width="11.75390625" style="1" bestFit="1" customWidth="1"/>
    <col min="13" max="13" width="9.00390625" style="1" customWidth="1"/>
    <col min="14" max="14" width="10.75390625" style="1" customWidth="1"/>
    <col min="15" max="16" width="9.00390625" style="1" customWidth="1"/>
    <col min="17" max="17" width="9.875" style="1" customWidth="1"/>
    <col min="18" max="21" width="9.00390625" style="1" customWidth="1"/>
    <col min="22" max="22" width="10.125" style="1" customWidth="1"/>
    <col min="23" max="16384" width="9.00390625" style="1" customWidth="1"/>
  </cols>
  <sheetData>
    <row r="1" spans="1:8" ht="18" customHeight="1">
      <c r="A1" s="35"/>
      <c r="B1" s="35"/>
      <c r="C1" s="36"/>
      <c r="D1" s="37"/>
      <c r="F1" s="39"/>
      <c r="H1" s="40" t="s">
        <v>66</v>
      </c>
    </row>
    <row r="2" spans="1:8" ht="2.25" customHeight="1">
      <c r="A2" s="35"/>
      <c r="B2" s="41"/>
      <c r="C2" s="36"/>
      <c r="D2" s="37"/>
      <c r="E2" s="42"/>
      <c r="F2" s="42"/>
      <c r="H2" s="43"/>
    </row>
    <row r="3" ht="16.5" customHeight="1">
      <c r="I3" s="2"/>
    </row>
    <row r="4" spans="1:9" ht="15.75">
      <c r="A4" s="93" t="s">
        <v>65</v>
      </c>
      <c r="B4" s="94"/>
      <c r="C4" s="94"/>
      <c r="D4" s="94"/>
      <c r="E4" s="94"/>
      <c r="F4" s="94"/>
      <c r="G4" s="94"/>
      <c r="H4" s="94"/>
      <c r="I4" s="3"/>
    </row>
    <row r="5" spans="1:9" ht="15">
      <c r="A5" s="47"/>
      <c r="B5" s="48"/>
      <c r="C5" s="49"/>
      <c r="D5" s="50"/>
      <c r="E5" s="51"/>
      <c r="F5" s="51"/>
      <c r="G5" s="52"/>
      <c r="H5" s="52"/>
      <c r="I5" s="3"/>
    </row>
    <row r="6" spans="1:9" ht="1.5" customHeight="1">
      <c r="A6" s="47"/>
      <c r="B6" s="48"/>
      <c r="C6" s="49"/>
      <c r="D6" s="50"/>
      <c r="E6" s="51"/>
      <c r="F6" s="51"/>
      <c r="G6" s="53"/>
      <c r="H6" s="54"/>
      <c r="I6" s="4"/>
    </row>
    <row r="7" spans="1:9" ht="12.75">
      <c r="A7" s="55" t="s">
        <v>4</v>
      </c>
      <c r="B7" s="56"/>
      <c r="C7" s="57"/>
      <c r="D7" s="95" t="s">
        <v>1</v>
      </c>
      <c r="E7" s="58"/>
      <c r="F7" s="95" t="s">
        <v>5</v>
      </c>
      <c r="G7" s="97"/>
      <c r="H7" s="97"/>
      <c r="I7" s="4"/>
    </row>
    <row r="8" spans="1:9" ht="13.5" customHeight="1">
      <c r="A8" s="59"/>
      <c r="B8" s="60" t="s">
        <v>3</v>
      </c>
      <c r="C8" s="59"/>
      <c r="D8" s="96"/>
      <c r="E8" s="98" t="s">
        <v>53</v>
      </c>
      <c r="F8" s="98" t="s">
        <v>6</v>
      </c>
      <c r="G8" s="98" t="s">
        <v>7</v>
      </c>
      <c r="H8" s="98" t="s">
        <v>8</v>
      </c>
      <c r="I8" s="4"/>
    </row>
    <row r="9" spans="1:9" ht="13.5" customHeight="1">
      <c r="A9" s="59"/>
      <c r="B9" s="59"/>
      <c r="C9" s="59"/>
      <c r="D9" s="96"/>
      <c r="E9" s="98"/>
      <c r="F9" s="98"/>
      <c r="G9" s="98"/>
      <c r="H9" s="98"/>
      <c r="I9" s="4"/>
    </row>
    <row r="10" spans="1:9" ht="38.25" customHeight="1">
      <c r="A10" s="89" t="s">
        <v>37</v>
      </c>
      <c r="B10" s="90"/>
      <c r="C10" s="90"/>
      <c r="D10" s="74" t="s">
        <v>14</v>
      </c>
      <c r="E10" s="75">
        <f aca="true" t="shared" si="0" ref="E10:E47">SUM(F10:H10)</f>
        <v>2564468</v>
      </c>
      <c r="F10" s="75">
        <f>F11+F17+F20</f>
        <v>737000</v>
      </c>
      <c r="G10" s="75">
        <f>G11+G17+G20</f>
        <v>0</v>
      </c>
      <c r="H10" s="75">
        <f>H11+H17+H20</f>
        <v>1827468</v>
      </c>
      <c r="I10" s="4"/>
    </row>
    <row r="11" spans="1:9" ht="15" customHeight="1">
      <c r="A11" s="61" t="s">
        <v>26</v>
      </c>
      <c r="B11" s="61"/>
      <c r="C11" s="62"/>
      <c r="D11" s="63" t="s">
        <v>29</v>
      </c>
      <c r="E11" s="14">
        <f t="shared" si="0"/>
        <v>1317468</v>
      </c>
      <c r="F11" s="14">
        <f>F12+F14</f>
        <v>0</v>
      </c>
      <c r="G11" s="14">
        <f>G12+G14</f>
        <v>0</v>
      </c>
      <c r="H11" s="14">
        <f>H12+H14</f>
        <v>1317468</v>
      </c>
      <c r="I11" s="4"/>
    </row>
    <row r="12" spans="1:9" s="7" customFormat="1" ht="18.75" customHeight="1">
      <c r="A12" s="18"/>
      <c r="B12" s="18" t="s">
        <v>34</v>
      </c>
      <c r="C12" s="29"/>
      <c r="D12" s="21" t="s">
        <v>35</v>
      </c>
      <c r="E12" s="14">
        <f t="shared" si="0"/>
        <v>81468</v>
      </c>
      <c r="F12" s="14">
        <f>F13</f>
        <v>0</v>
      </c>
      <c r="G12" s="14">
        <f>G13</f>
        <v>0</v>
      </c>
      <c r="H12" s="14">
        <f>H13</f>
        <v>81468</v>
      </c>
      <c r="I12" s="6"/>
    </row>
    <row r="13" spans="1:9" s="7" customFormat="1" ht="32.25" customHeight="1">
      <c r="A13" s="18"/>
      <c r="B13" s="18"/>
      <c r="C13" s="29"/>
      <c r="D13" s="16" t="s">
        <v>36</v>
      </c>
      <c r="E13" s="14">
        <f t="shared" si="0"/>
        <v>81468</v>
      </c>
      <c r="F13" s="26"/>
      <c r="G13" s="14"/>
      <c r="H13" s="26">
        <v>81468</v>
      </c>
      <c r="I13" s="6"/>
    </row>
    <row r="14" spans="1:9" ht="14.25" customHeight="1">
      <c r="A14" s="64"/>
      <c r="B14" s="64" t="s">
        <v>27</v>
      </c>
      <c r="C14" s="65"/>
      <c r="D14" s="30" t="s">
        <v>28</v>
      </c>
      <c r="E14" s="22">
        <f t="shared" si="0"/>
        <v>1236000</v>
      </c>
      <c r="F14" s="22">
        <f>SUM(F15:F16)</f>
        <v>0</v>
      </c>
      <c r="G14" s="22">
        <f>SUM(G15:G16)</f>
        <v>0</v>
      </c>
      <c r="H14" s="22">
        <f>SUM(H15:H16)</f>
        <v>1236000</v>
      </c>
      <c r="I14" s="4"/>
    </row>
    <row r="15" spans="1:9" ht="64.5" customHeight="1">
      <c r="A15" s="64"/>
      <c r="B15" s="64"/>
      <c r="C15" s="65"/>
      <c r="D15" s="31" t="s">
        <v>64</v>
      </c>
      <c r="E15" s="14">
        <f t="shared" si="0"/>
        <v>986000</v>
      </c>
      <c r="F15" s="26"/>
      <c r="G15" s="14"/>
      <c r="H15" s="26">
        <v>986000</v>
      </c>
      <c r="I15" s="4"/>
    </row>
    <row r="16" spans="1:9" s="7" customFormat="1" ht="45.75" customHeight="1">
      <c r="A16" s="64"/>
      <c r="B16" s="64"/>
      <c r="C16" s="65"/>
      <c r="D16" s="15" t="s">
        <v>56</v>
      </c>
      <c r="E16" s="14">
        <f t="shared" si="0"/>
        <v>250000</v>
      </c>
      <c r="F16" s="26"/>
      <c r="G16" s="14"/>
      <c r="H16" s="26">
        <v>250000</v>
      </c>
      <c r="I16" s="6"/>
    </row>
    <row r="17" spans="1:9" s="7" customFormat="1" ht="17.25" customHeight="1">
      <c r="A17" s="66" t="s">
        <v>22</v>
      </c>
      <c r="B17" s="66"/>
      <c r="C17" s="67"/>
      <c r="D17" s="17" t="s">
        <v>24</v>
      </c>
      <c r="E17" s="14">
        <f t="shared" si="0"/>
        <v>510000</v>
      </c>
      <c r="F17" s="14">
        <f>F18</f>
        <v>0</v>
      </c>
      <c r="G17" s="14">
        <f>G18</f>
        <v>0</v>
      </c>
      <c r="H17" s="14">
        <f>H18</f>
        <v>510000</v>
      </c>
      <c r="I17" s="6"/>
    </row>
    <row r="18" spans="1:9" s="11" customFormat="1" ht="12.75">
      <c r="A18" s="18"/>
      <c r="B18" s="18" t="s">
        <v>23</v>
      </c>
      <c r="C18" s="29"/>
      <c r="D18" s="21" t="s">
        <v>25</v>
      </c>
      <c r="E18" s="14">
        <f t="shared" si="0"/>
        <v>510000</v>
      </c>
      <c r="F18" s="22">
        <f>SUM(F19)</f>
        <v>0</v>
      </c>
      <c r="G18" s="22">
        <f>SUM(G19)</f>
        <v>0</v>
      </c>
      <c r="H18" s="22">
        <f>SUM(H19)</f>
        <v>510000</v>
      </c>
      <c r="I18" s="10"/>
    </row>
    <row r="19" spans="1:16" s="7" customFormat="1" ht="41.25" customHeight="1">
      <c r="A19" s="20"/>
      <c r="B19" s="20"/>
      <c r="C19" s="20"/>
      <c r="D19" s="32" t="s">
        <v>43</v>
      </c>
      <c r="E19" s="14">
        <f t="shared" si="0"/>
        <v>510000</v>
      </c>
      <c r="F19" s="26"/>
      <c r="G19" s="14"/>
      <c r="H19" s="26">
        <v>510000</v>
      </c>
      <c r="I19" s="6"/>
      <c r="K19" s="8"/>
      <c r="L19" s="12"/>
      <c r="M19" s="13"/>
      <c r="N19" s="9"/>
      <c r="O19" s="9"/>
      <c r="P19" s="9"/>
    </row>
    <row r="20" spans="1:9" s="7" customFormat="1" ht="16.5" customHeight="1">
      <c r="A20" s="66" t="s">
        <v>9</v>
      </c>
      <c r="B20" s="66"/>
      <c r="C20" s="67"/>
      <c r="D20" s="33" t="s">
        <v>17</v>
      </c>
      <c r="E20" s="14">
        <f t="shared" si="0"/>
        <v>737000</v>
      </c>
      <c r="F20" s="14">
        <f>SUM(F23+F21)</f>
        <v>737000</v>
      </c>
      <c r="G20" s="14">
        <f>SUM(G23+G21)</f>
        <v>0</v>
      </c>
      <c r="H20" s="14">
        <f>SUM(H23+H21)</f>
        <v>0</v>
      </c>
      <c r="I20" s="6"/>
    </row>
    <row r="21" spans="1:9" s="24" customFormat="1" ht="13.5" customHeight="1">
      <c r="A21" s="18"/>
      <c r="B21" s="18" t="s">
        <v>10</v>
      </c>
      <c r="C21" s="19"/>
      <c r="D21" s="21" t="s">
        <v>0</v>
      </c>
      <c r="E21" s="14">
        <f t="shared" si="0"/>
        <v>480000</v>
      </c>
      <c r="F21" s="22">
        <f>SUM(F22)</f>
        <v>480000</v>
      </c>
      <c r="G21" s="22">
        <f>SUM(G22)</f>
        <v>0</v>
      </c>
      <c r="H21" s="22">
        <f>SUM(H22:H22)</f>
        <v>0</v>
      </c>
      <c r="I21" s="23"/>
    </row>
    <row r="22" spans="1:9" s="28" customFormat="1" ht="13.5" customHeight="1">
      <c r="A22" s="20"/>
      <c r="B22" s="20"/>
      <c r="C22" s="20"/>
      <c r="D22" s="25" t="s">
        <v>33</v>
      </c>
      <c r="E22" s="14">
        <f t="shared" si="0"/>
        <v>480000</v>
      </c>
      <c r="F22" s="26">
        <v>480000</v>
      </c>
      <c r="G22" s="14"/>
      <c r="H22" s="14"/>
      <c r="I22" s="27"/>
    </row>
    <row r="23" spans="1:9" s="11" customFormat="1" ht="13.5" customHeight="1">
      <c r="A23" s="68"/>
      <c r="B23" s="18" t="s">
        <v>11</v>
      </c>
      <c r="C23" s="19"/>
      <c r="D23" s="69" t="s">
        <v>19</v>
      </c>
      <c r="E23" s="14">
        <f t="shared" si="0"/>
        <v>257000</v>
      </c>
      <c r="F23" s="22">
        <f>SUM(F24)</f>
        <v>257000</v>
      </c>
      <c r="G23" s="22">
        <f>SUM(G24)</f>
        <v>0</v>
      </c>
      <c r="H23" s="22">
        <f>SUM(H24)</f>
        <v>0</v>
      </c>
      <c r="I23" s="10"/>
    </row>
    <row r="24" spans="1:9" s="7" customFormat="1" ht="13.5" customHeight="1">
      <c r="A24" s="70"/>
      <c r="B24" s="20"/>
      <c r="C24" s="20"/>
      <c r="D24" s="16" t="s">
        <v>12</v>
      </c>
      <c r="E24" s="14">
        <f t="shared" si="0"/>
        <v>257000</v>
      </c>
      <c r="F24" s="26">
        <v>257000</v>
      </c>
      <c r="G24" s="26"/>
      <c r="H24" s="26"/>
      <c r="I24" s="6"/>
    </row>
    <row r="25" spans="1:9" s="7" customFormat="1" ht="54" customHeight="1">
      <c r="A25" s="91" t="s">
        <v>13</v>
      </c>
      <c r="B25" s="92"/>
      <c r="C25" s="92"/>
      <c r="D25" s="76" t="s">
        <v>14</v>
      </c>
      <c r="E25" s="75">
        <f t="shared" si="0"/>
        <v>1345000</v>
      </c>
      <c r="F25" s="75">
        <f>F26+F29+F38+F44+F41</f>
        <v>1218000</v>
      </c>
      <c r="G25" s="75">
        <f>G26+G29+G38+G44+G41</f>
        <v>0</v>
      </c>
      <c r="H25" s="75">
        <f>H26+H29+H38+H44+H41</f>
        <v>127000</v>
      </c>
      <c r="I25" s="6"/>
    </row>
    <row r="26" spans="1:9" s="7" customFormat="1" ht="25.5" customHeight="1">
      <c r="A26" s="66" t="s">
        <v>30</v>
      </c>
      <c r="B26" s="66"/>
      <c r="C26" s="67"/>
      <c r="D26" s="71" t="s">
        <v>38</v>
      </c>
      <c r="E26" s="14">
        <f t="shared" si="0"/>
        <v>5000</v>
      </c>
      <c r="F26" s="14">
        <f aca="true" t="shared" si="1" ref="F26:H27">F27</f>
        <v>0</v>
      </c>
      <c r="G26" s="14">
        <f t="shared" si="1"/>
        <v>0</v>
      </c>
      <c r="H26" s="14">
        <f t="shared" si="1"/>
        <v>5000</v>
      </c>
      <c r="I26" s="6"/>
    </row>
    <row r="27" spans="1:9" s="7" customFormat="1" ht="18" customHeight="1">
      <c r="A27" s="18"/>
      <c r="B27" s="18" t="s">
        <v>31</v>
      </c>
      <c r="C27" s="29"/>
      <c r="D27" s="21" t="s">
        <v>32</v>
      </c>
      <c r="E27" s="14">
        <f t="shared" si="0"/>
        <v>5000</v>
      </c>
      <c r="F27" s="22">
        <f t="shared" si="1"/>
        <v>0</v>
      </c>
      <c r="G27" s="22">
        <f t="shared" si="1"/>
        <v>0</v>
      </c>
      <c r="H27" s="22">
        <f t="shared" si="1"/>
        <v>5000</v>
      </c>
      <c r="I27" s="6"/>
    </row>
    <row r="28" spans="1:9" s="7" customFormat="1" ht="40.5" customHeight="1">
      <c r="A28" s="18"/>
      <c r="B28" s="18"/>
      <c r="C28" s="29"/>
      <c r="D28" s="16" t="s">
        <v>39</v>
      </c>
      <c r="E28" s="14">
        <f t="shared" si="0"/>
        <v>5000</v>
      </c>
      <c r="F28" s="26"/>
      <c r="G28" s="14"/>
      <c r="H28" s="26">
        <v>5000</v>
      </c>
      <c r="I28" s="6"/>
    </row>
    <row r="29" spans="1:9" s="7" customFormat="1" ht="15.75" customHeight="1">
      <c r="A29" s="66" t="s">
        <v>22</v>
      </c>
      <c r="B29" s="66"/>
      <c r="C29" s="67"/>
      <c r="D29" s="33" t="s">
        <v>24</v>
      </c>
      <c r="E29" s="14">
        <f t="shared" si="0"/>
        <v>1218000</v>
      </c>
      <c r="F29" s="14">
        <f>SUM(F33+F30+F35)</f>
        <v>1218000</v>
      </c>
      <c r="G29" s="14">
        <f>SUM(G33+G30)</f>
        <v>0</v>
      </c>
      <c r="H29" s="14">
        <f>SUM(H33+H30+H35)</f>
        <v>0</v>
      </c>
      <c r="I29" s="6"/>
    </row>
    <row r="30" spans="1:9" s="7" customFormat="1" ht="15.75" customHeight="1">
      <c r="A30" s="18"/>
      <c r="B30" s="18" t="s">
        <v>40</v>
      </c>
      <c r="C30" s="19"/>
      <c r="D30" s="34" t="s">
        <v>41</v>
      </c>
      <c r="E30" s="14">
        <f t="shared" si="0"/>
        <v>700000</v>
      </c>
      <c r="F30" s="22">
        <f>F31+F32</f>
        <v>700000</v>
      </c>
      <c r="G30" s="22">
        <f>G31+G32</f>
        <v>0</v>
      </c>
      <c r="H30" s="22">
        <f>H31+H32</f>
        <v>0</v>
      </c>
      <c r="I30" s="6"/>
    </row>
    <row r="31" spans="1:9" s="7" customFormat="1" ht="28.5" customHeight="1">
      <c r="A31" s="70"/>
      <c r="B31" s="20"/>
      <c r="C31" s="20"/>
      <c r="D31" s="16" t="s">
        <v>42</v>
      </c>
      <c r="E31" s="14">
        <f t="shared" si="0"/>
        <v>700000</v>
      </c>
      <c r="F31" s="26">
        <v>700000</v>
      </c>
      <c r="G31" s="26"/>
      <c r="H31" s="26"/>
      <c r="I31" s="6"/>
    </row>
    <row r="32" spans="1:9" s="7" customFormat="1" ht="41.25" customHeight="1" hidden="1">
      <c r="A32" s="70"/>
      <c r="B32" s="20"/>
      <c r="C32" s="20"/>
      <c r="D32" s="16" t="s">
        <v>57</v>
      </c>
      <c r="E32" s="14">
        <f t="shared" si="0"/>
        <v>0</v>
      </c>
      <c r="F32" s="26">
        <v>0</v>
      </c>
      <c r="G32" s="26"/>
      <c r="H32" s="26"/>
      <c r="I32" s="6"/>
    </row>
    <row r="33" spans="1:9" s="7" customFormat="1" ht="15" customHeight="1">
      <c r="A33" s="18"/>
      <c r="B33" s="18" t="s">
        <v>23</v>
      </c>
      <c r="C33" s="19"/>
      <c r="D33" s="34" t="s">
        <v>25</v>
      </c>
      <c r="E33" s="14">
        <f t="shared" si="0"/>
        <v>400000</v>
      </c>
      <c r="F33" s="22">
        <f>SUM(F34)</f>
        <v>400000</v>
      </c>
      <c r="G33" s="22">
        <f>SUM(G34)</f>
        <v>0</v>
      </c>
      <c r="H33" s="22">
        <f>SUM(H34)</f>
        <v>0</v>
      </c>
      <c r="I33" s="6"/>
    </row>
    <row r="34" spans="1:9" s="7" customFormat="1" ht="27" customHeight="1">
      <c r="A34" s="70"/>
      <c r="B34" s="20"/>
      <c r="C34" s="20"/>
      <c r="D34" s="16" t="s">
        <v>63</v>
      </c>
      <c r="E34" s="14">
        <f t="shared" si="0"/>
        <v>400000</v>
      </c>
      <c r="F34" s="26">
        <v>400000</v>
      </c>
      <c r="G34" s="26"/>
      <c r="H34" s="26"/>
      <c r="I34" s="6"/>
    </row>
    <row r="35" spans="1:9" s="7" customFormat="1" ht="20.25" customHeight="1">
      <c r="A35" s="18"/>
      <c r="B35" s="18" t="s">
        <v>45</v>
      </c>
      <c r="C35" s="19"/>
      <c r="D35" s="34" t="s">
        <v>46</v>
      </c>
      <c r="E35" s="14">
        <f t="shared" si="0"/>
        <v>118000</v>
      </c>
      <c r="F35" s="22">
        <f>F36+F37</f>
        <v>118000</v>
      </c>
      <c r="G35" s="22">
        <f>G36+G37</f>
        <v>0</v>
      </c>
      <c r="H35" s="22">
        <f>H36+H37</f>
        <v>0</v>
      </c>
      <c r="I35" s="6"/>
    </row>
    <row r="36" spans="1:9" s="7" customFormat="1" ht="27" customHeight="1">
      <c r="A36" s="70"/>
      <c r="B36" s="20"/>
      <c r="C36" s="20" t="s">
        <v>44</v>
      </c>
      <c r="D36" s="16" t="s">
        <v>52</v>
      </c>
      <c r="E36" s="14">
        <f t="shared" si="0"/>
        <v>118000</v>
      </c>
      <c r="F36" s="26">
        <v>118000</v>
      </c>
      <c r="G36" s="26"/>
      <c r="H36" s="26"/>
      <c r="I36" s="6"/>
    </row>
    <row r="37" spans="1:9" s="7" customFormat="1" ht="42" customHeight="1" hidden="1">
      <c r="A37" s="70"/>
      <c r="B37" s="20"/>
      <c r="C37" s="20" t="s">
        <v>44</v>
      </c>
      <c r="D37" s="16" t="s">
        <v>58</v>
      </c>
      <c r="E37" s="14">
        <f t="shared" si="0"/>
        <v>0</v>
      </c>
      <c r="F37" s="26"/>
      <c r="G37" s="26"/>
      <c r="H37" s="26"/>
      <c r="I37" s="6"/>
    </row>
    <row r="38" spans="1:9" s="7" customFormat="1" ht="18.75" customHeight="1">
      <c r="A38" s="66" t="s">
        <v>47</v>
      </c>
      <c r="B38" s="66"/>
      <c r="C38" s="67"/>
      <c r="D38" s="17" t="s">
        <v>48</v>
      </c>
      <c r="E38" s="14">
        <f t="shared" si="0"/>
        <v>2000</v>
      </c>
      <c r="F38" s="14">
        <f aca="true" t="shared" si="2" ref="F38:H42">SUM(F39)</f>
        <v>0</v>
      </c>
      <c r="G38" s="14">
        <f t="shared" si="2"/>
        <v>0</v>
      </c>
      <c r="H38" s="14">
        <f t="shared" si="2"/>
        <v>2000</v>
      </c>
      <c r="I38" s="6"/>
    </row>
    <row r="39" spans="1:9" s="7" customFormat="1" ht="17.25" customHeight="1">
      <c r="A39" s="18"/>
      <c r="B39" s="18" t="s">
        <v>49</v>
      </c>
      <c r="C39" s="19"/>
      <c r="D39" s="69" t="s">
        <v>50</v>
      </c>
      <c r="E39" s="14">
        <f t="shared" si="0"/>
        <v>2000</v>
      </c>
      <c r="F39" s="22">
        <f t="shared" si="2"/>
        <v>0</v>
      </c>
      <c r="G39" s="22">
        <f t="shared" si="2"/>
        <v>0</v>
      </c>
      <c r="H39" s="22">
        <f t="shared" si="2"/>
        <v>2000</v>
      </c>
      <c r="I39" s="6"/>
    </row>
    <row r="40" spans="1:9" s="7" customFormat="1" ht="27.75" customHeight="1">
      <c r="A40" s="70"/>
      <c r="B40" s="20"/>
      <c r="C40" s="20"/>
      <c r="D40" s="16" t="s">
        <v>51</v>
      </c>
      <c r="E40" s="14">
        <f t="shared" si="0"/>
        <v>2000</v>
      </c>
      <c r="F40" s="26"/>
      <c r="G40" s="26"/>
      <c r="H40" s="26">
        <v>2000</v>
      </c>
      <c r="I40" s="6"/>
    </row>
    <row r="41" spans="1:9" s="7" customFormat="1" ht="18.75" customHeight="1">
      <c r="A41" s="66" t="s">
        <v>9</v>
      </c>
      <c r="B41" s="66"/>
      <c r="C41" s="67"/>
      <c r="D41" s="17" t="s">
        <v>17</v>
      </c>
      <c r="E41" s="14">
        <f>SUM(F41:H41)</f>
        <v>10000</v>
      </c>
      <c r="F41" s="14">
        <f t="shared" si="2"/>
        <v>0</v>
      </c>
      <c r="G41" s="14">
        <f t="shared" si="2"/>
        <v>0</v>
      </c>
      <c r="H41" s="14">
        <f t="shared" si="2"/>
        <v>10000</v>
      </c>
      <c r="I41" s="6"/>
    </row>
    <row r="42" spans="1:9" s="7" customFormat="1" ht="17.25" customHeight="1">
      <c r="A42" s="18"/>
      <c r="B42" s="18" t="s">
        <v>60</v>
      </c>
      <c r="C42" s="19"/>
      <c r="D42" s="69" t="s">
        <v>61</v>
      </c>
      <c r="E42" s="14">
        <f>SUM(F42:H42)</f>
        <v>10000</v>
      </c>
      <c r="F42" s="22">
        <f t="shared" si="2"/>
        <v>0</v>
      </c>
      <c r="G42" s="22">
        <f t="shared" si="2"/>
        <v>0</v>
      </c>
      <c r="H42" s="22">
        <f t="shared" si="2"/>
        <v>10000</v>
      </c>
      <c r="I42" s="6"/>
    </row>
    <row r="43" spans="1:9" s="7" customFormat="1" ht="36" customHeight="1">
      <c r="A43" s="70"/>
      <c r="B43" s="20"/>
      <c r="C43" s="20"/>
      <c r="D43" s="16" t="s">
        <v>62</v>
      </c>
      <c r="E43" s="14">
        <f>SUM(F43:H43)</f>
        <v>10000</v>
      </c>
      <c r="F43" s="26"/>
      <c r="G43" s="26"/>
      <c r="H43" s="26">
        <v>10000</v>
      </c>
      <c r="I43" s="6"/>
    </row>
    <row r="44" spans="1:9" s="7" customFormat="1" ht="12.75">
      <c r="A44" s="66" t="s">
        <v>18</v>
      </c>
      <c r="B44" s="66"/>
      <c r="C44" s="67"/>
      <c r="D44" s="17" t="s">
        <v>2</v>
      </c>
      <c r="E44" s="14">
        <f t="shared" si="0"/>
        <v>110000</v>
      </c>
      <c r="F44" s="14">
        <f aca="true" t="shared" si="3" ref="F44:H45">SUM(F45)</f>
        <v>0</v>
      </c>
      <c r="G44" s="14">
        <f t="shared" si="3"/>
        <v>0</v>
      </c>
      <c r="H44" s="14">
        <f t="shared" si="3"/>
        <v>110000</v>
      </c>
      <c r="I44" s="6"/>
    </row>
    <row r="45" spans="1:9" s="7" customFormat="1" ht="15" customHeight="1">
      <c r="A45" s="18"/>
      <c r="B45" s="18" t="s">
        <v>15</v>
      </c>
      <c r="C45" s="19"/>
      <c r="D45" s="69" t="s">
        <v>20</v>
      </c>
      <c r="E45" s="14">
        <f t="shared" si="0"/>
        <v>110000</v>
      </c>
      <c r="F45" s="22">
        <f>SUM(F46)</f>
        <v>0</v>
      </c>
      <c r="G45" s="22">
        <f t="shared" si="3"/>
        <v>0</v>
      </c>
      <c r="H45" s="22">
        <f t="shared" si="3"/>
        <v>110000</v>
      </c>
      <c r="I45" s="6"/>
    </row>
    <row r="46" spans="1:9" s="7" customFormat="1" ht="27" customHeight="1">
      <c r="A46" s="70"/>
      <c r="B46" s="20"/>
      <c r="C46" s="20"/>
      <c r="D46" s="16" t="s">
        <v>21</v>
      </c>
      <c r="E46" s="14">
        <f t="shared" si="0"/>
        <v>110000</v>
      </c>
      <c r="F46" s="26"/>
      <c r="G46" s="26"/>
      <c r="H46" s="26">
        <v>110000</v>
      </c>
      <c r="I46" s="6"/>
    </row>
    <row r="47" spans="1:9" ht="20.25" customHeight="1">
      <c r="A47" s="77"/>
      <c r="B47" s="78"/>
      <c r="C47" s="79"/>
      <c r="D47" s="80" t="s">
        <v>16</v>
      </c>
      <c r="E47" s="81">
        <f t="shared" si="0"/>
        <v>3909468</v>
      </c>
      <c r="F47" s="82">
        <f>SUM(F25+F10)</f>
        <v>1955000</v>
      </c>
      <c r="G47" s="82">
        <f>SUM(G25+G10)</f>
        <v>0</v>
      </c>
      <c r="H47" s="82">
        <f>SUM(H25+H10)</f>
        <v>1954468</v>
      </c>
      <c r="I47" s="2"/>
    </row>
    <row r="48" spans="2:9" ht="12.75">
      <c r="B48" s="72"/>
      <c r="G48" s="73"/>
      <c r="H48" s="52"/>
      <c r="I48" s="2"/>
    </row>
    <row r="49" ht="12.75">
      <c r="B49" s="72"/>
    </row>
    <row r="50" ht="12.75">
      <c r="B50" s="72"/>
    </row>
    <row r="51" ht="12.75">
      <c r="B51" s="72"/>
    </row>
    <row r="52" ht="12.75">
      <c r="B52" s="72"/>
    </row>
    <row r="53" spans="12:13" ht="15" customHeight="1">
      <c r="L53" s="5">
        <v>2673468</v>
      </c>
      <c r="M53" s="1" t="s">
        <v>54</v>
      </c>
    </row>
    <row r="54" spans="12:13" ht="15" customHeight="1">
      <c r="L54" s="5">
        <f>E14</f>
        <v>1236000</v>
      </c>
      <c r="M54" s="1" t="s">
        <v>55</v>
      </c>
    </row>
    <row r="55" spans="1:12" ht="12.75">
      <c r="A55" s="46"/>
      <c r="B55" s="46"/>
      <c r="C55" s="46"/>
      <c r="E55" s="46"/>
      <c r="F55" s="46"/>
      <c r="G55" s="46"/>
      <c r="H55" s="46"/>
      <c r="L55" s="5">
        <f>E47</f>
        <v>3909468</v>
      </c>
    </row>
    <row r="56" spans="1:13" ht="12.75">
      <c r="A56" s="46"/>
      <c r="B56" s="46"/>
      <c r="C56" s="46"/>
      <c r="E56" s="46"/>
      <c r="F56" s="46"/>
      <c r="G56" s="46"/>
      <c r="H56" s="46"/>
      <c r="L56" s="5">
        <f>L55-L54-L53</f>
        <v>0</v>
      </c>
      <c r="M56" s="1" t="s">
        <v>59</v>
      </c>
    </row>
  </sheetData>
  <sheetProtection/>
  <mergeCells count="9">
    <mergeCell ref="A10:C10"/>
    <mergeCell ref="A25:C25"/>
    <mergeCell ref="A4:H4"/>
    <mergeCell ref="D7:D9"/>
    <mergeCell ref="F7:H7"/>
    <mergeCell ref="E8:E9"/>
    <mergeCell ref="F8:F9"/>
    <mergeCell ref="G8:G9"/>
    <mergeCell ref="H8:H9"/>
  </mergeCells>
  <printOptions/>
  <pageMargins left="0.22" right="0.26" top="0.3" bottom="0" header="0.17" footer="0.27"/>
  <pageSetup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P57"/>
  <sheetViews>
    <sheetView tabSelected="1" zoomScalePageLayoutView="0" workbookViewId="0" topLeftCell="A34">
      <selection activeCell="L55" sqref="L55"/>
    </sheetView>
  </sheetViews>
  <sheetFormatPr defaultColWidth="9.00390625" defaultRowHeight="12.75"/>
  <cols>
    <col min="1" max="1" width="6.375" style="44" customWidth="1"/>
    <col min="2" max="2" width="11.125" style="44" customWidth="1"/>
    <col min="3" max="3" width="2.625" style="45" hidden="1" customWidth="1"/>
    <col min="4" max="4" width="49.125" style="46" customWidth="1"/>
    <col min="5" max="5" width="12.875" style="38" customWidth="1"/>
    <col min="6" max="6" width="14.25390625" style="38" customWidth="1"/>
    <col min="7" max="7" width="13.625" style="38" customWidth="1"/>
    <col min="8" max="8" width="14.375" style="38" customWidth="1"/>
    <col min="9" max="9" width="9.75390625" style="1" customWidth="1"/>
    <col min="10" max="10" width="7.75390625" style="1" customWidth="1"/>
    <col min="11" max="11" width="9.00390625" style="1" customWidth="1"/>
    <col min="12" max="12" width="11.75390625" style="1" bestFit="1" customWidth="1"/>
    <col min="13" max="13" width="9.00390625" style="1" customWidth="1"/>
    <col min="14" max="14" width="10.75390625" style="1" customWidth="1"/>
    <col min="15" max="16" width="9.00390625" style="1" customWidth="1"/>
    <col min="17" max="17" width="9.875" style="1" customWidth="1"/>
    <col min="18" max="21" width="9.00390625" style="1" customWidth="1"/>
    <col min="22" max="22" width="10.125" style="1" customWidth="1"/>
    <col min="23" max="16384" width="9.00390625" style="1" customWidth="1"/>
  </cols>
  <sheetData>
    <row r="1" spans="1:8" ht="18" customHeight="1">
      <c r="A1" s="35"/>
      <c r="B1" s="35"/>
      <c r="C1" s="36"/>
      <c r="D1" s="37"/>
      <c r="F1" s="39"/>
      <c r="H1" s="88" t="s">
        <v>68</v>
      </c>
    </row>
    <row r="2" spans="1:8" ht="2.25" customHeight="1">
      <c r="A2" s="35"/>
      <c r="B2" s="41"/>
      <c r="C2" s="36"/>
      <c r="D2" s="37"/>
      <c r="E2" s="42"/>
      <c r="F2" s="42"/>
      <c r="H2" s="43"/>
    </row>
    <row r="3" ht="16.5" customHeight="1">
      <c r="I3" s="2"/>
    </row>
    <row r="4" spans="1:9" ht="15.75">
      <c r="A4" s="93" t="s">
        <v>65</v>
      </c>
      <c r="B4" s="94"/>
      <c r="C4" s="94"/>
      <c r="D4" s="94"/>
      <c r="E4" s="94"/>
      <c r="F4" s="94"/>
      <c r="G4" s="94"/>
      <c r="H4" s="94"/>
      <c r="I4" s="3"/>
    </row>
    <row r="5" spans="1:9" ht="15">
      <c r="A5" s="99" t="s">
        <v>67</v>
      </c>
      <c r="B5" s="99"/>
      <c r="C5" s="99"/>
      <c r="D5" s="99"/>
      <c r="E5" s="99"/>
      <c r="F5" s="99"/>
      <c r="G5" s="99"/>
      <c r="H5" s="99"/>
      <c r="I5" s="3"/>
    </row>
    <row r="6" spans="1:9" ht="1.5" customHeight="1">
      <c r="A6" s="47"/>
      <c r="B6" s="48"/>
      <c r="C6" s="49"/>
      <c r="D6" s="50"/>
      <c r="E6" s="51"/>
      <c r="F6" s="51"/>
      <c r="G6" s="53"/>
      <c r="H6" s="54"/>
      <c r="I6" s="4"/>
    </row>
    <row r="7" spans="1:9" ht="12.75">
      <c r="A7" s="55" t="s">
        <v>4</v>
      </c>
      <c r="B7" s="56"/>
      <c r="C7" s="57"/>
      <c r="D7" s="95" t="s">
        <v>1</v>
      </c>
      <c r="E7" s="58"/>
      <c r="F7" s="95" t="s">
        <v>5</v>
      </c>
      <c r="G7" s="97"/>
      <c r="H7" s="97"/>
      <c r="I7" s="4"/>
    </row>
    <row r="8" spans="1:9" ht="13.5" customHeight="1">
      <c r="A8" s="59"/>
      <c r="B8" s="60" t="s">
        <v>3</v>
      </c>
      <c r="C8" s="59"/>
      <c r="D8" s="96"/>
      <c r="E8" s="98" t="s">
        <v>53</v>
      </c>
      <c r="F8" s="98" t="s">
        <v>6</v>
      </c>
      <c r="G8" s="98" t="s">
        <v>7</v>
      </c>
      <c r="H8" s="98" t="s">
        <v>8</v>
      </c>
      <c r="I8" s="4"/>
    </row>
    <row r="9" spans="1:9" ht="13.5" customHeight="1">
      <c r="A9" s="59"/>
      <c r="B9" s="59"/>
      <c r="C9" s="59"/>
      <c r="D9" s="96"/>
      <c r="E9" s="98"/>
      <c r="F9" s="98"/>
      <c r="G9" s="98"/>
      <c r="H9" s="98"/>
      <c r="I9" s="4"/>
    </row>
    <row r="10" spans="1:9" ht="38.25" customHeight="1">
      <c r="A10" s="89" t="s">
        <v>37</v>
      </c>
      <c r="B10" s="90"/>
      <c r="C10" s="90"/>
      <c r="D10" s="74" t="s">
        <v>14</v>
      </c>
      <c r="E10" s="75">
        <f aca="true" t="shared" si="0" ref="E10:E48">SUM(F10:H10)</f>
        <v>2564468</v>
      </c>
      <c r="F10" s="75">
        <f>F11+F17+F20</f>
        <v>688000</v>
      </c>
      <c r="G10" s="75">
        <f>G11+G17+G20</f>
        <v>0</v>
      </c>
      <c r="H10" s="75">
        <f>H11+H17+H20</f>
        <v>1876468</v>
      </c>
      <c r="I10" s="4"/>
    </row>
    <row r="11" spans="1:9" ht="15" customHeight="1">
      <c r="A11" s="61" t="s">
        <v>26</v>
      </c>
      <c r="B11" s="61"/>
      <c r="C11" s="62"/>
      <c r="D11" s="63" t="s">
        <v>29</v>
      </c>
      <c r="E11" s="14">
        <f t="shared" si="0"/>
        <v>1317468</v>
      </c>
      <c r="F11" s="14">
        <f>F12+F14</f>
        <v>0</v>
      </c>
      <c r="G11" s="14">
        <f>G12+G14</f>
        <v>0</v>
      </c>
      <c r="H11" s="14">
        <f>H12+H14</f>
        <v>1317468</v>
      </c>
      <c r="I11" s="4"/>
    </row>
    <row r="12" spans="1:9" s="7" customFormat="1" ht="18.75" customHeight="1">
      <c r="A12" s="18"/>
      <c r="B12" s="18" t="s">
        <v>34</v>
      </c>
      <c r="C12" s="29"/>
      <c r="D12" s="21" t="s">
        <v>35</v>
      </c>
      <c r="E12" s="14">
        <f t="shared" si="0"/>
        <v>81468</v>
      </c>
      <c r="F12" s="14">
        <f>F13</f>
        <v>0</v>
      </c>
      <c r="G12" s="14">
        <f>G13</f>
        <v>0</v>
      </c>
      <c r="H12" s="14">
        <f>H13</f>
        <v>81468</v>
      </c>
      <c r="I12" s="6"/>
    </row>
    <row r="13" spans="1:9" s="7" customFormat="1" ht="32.25" customHeight="1">
      <c r="A13" s="18"/>
      <c r="B13" s="18"/>
      <c r="C13" s="29"/>
      <c r="D13" s="16" t="s">
        <v>36</v>
      </c>
      <c r="E13" s="14">
        <f t="shared" si="0"/>
        <v>81468</v>
      </c>
      <c r="F13" s="26"/>
      <c r="G13" s="14"/>
      <c r="H13" s="26">
        <v>81468</v>
      </c>
      <c r="I13" s="6"/>
    </row>
    <row r="14" spans="1:9" ht="14.25" customHeight="1">
      <c r="A14" s="64"/>
      <c r="B14" s="64" t="s">
        <v>27</v>
      </c>
      <c r="C14" s="65"/>
      <c r="D14" s="30" t="s">
        <v>28</v>
      </c>
      <c r="E14" s="22">
        <f t="shared" si="0"/>
        <v>1236000</v>
      </c>
      <c r="F14" s="22">
        <f>SUM(F15:F16)</f>
        <v>0</v>
      </c>
      <c r="G14" s="22">
        <f>SUM(G15:G16)</f>
        <v>0</v>
      </c>
      <c r="H14" s="22">
        <f>SUM(H15:H16)</f>
        <v>1236000</v>
      </c>
      <c r="I14" s="4"/>
    </row>
    <row r="15" spans="1:9" ht="64.5" customHeight="1">
      <c r="A15" s="64"/>
      <c r="B15" s="64"/>
      <c r="C15" s="65"/>
      <c r="D15" s="31" t="s">
        <v>64</v>
      </c>
      <c r="E15" s="14">
        <f t="shared" si="0"/>
        <v>986000</v>
      </c>
      <c r="F15" s="26"/>
      <c r="G15" s="14"/>
      <c r="H15" s="26">
        <v>986000</v>
      </c>
      <c r="I15" s="4"/>
    </row>
    <row r="16" spans="1:9" s="7" customFormat="1" ht="45.75" customHeight="1">
      <c r="A16" s="64"/>
      <c r="B16" s="64"/>
      <c r="C16" s="65"/>
      <c r="D16" s="15" t="s">
        <v>56</v>
      </c>
      <c r="E16" s="14">
        <f t="shared" si="0"/>
        <v>250000</v>
      </c>
      <c r="F16" s="26"/>
      <c r="G16" s="14"/>
      <c r="H16" s="26">
        <v>250000</v>
      </c>
      <c r="I16" s="6"/>
    </row>
    <row r="17" spans="1:9" s="7" customFormat="1" ht="17.25" customHeight="1">
      <c r="A17" s="66" t="s">
        <v>22</v>
      </c>
      <c r="B17" s="66"/>
      <c r="C17" s="67"/>
      <c r="D17" s="17" t="s">
        <v>24</v>
      </c>
      <c r="E17" s="14">
        <f t="shared" si="0"/>
        <v>510000</v>
      </c>
      <c r="F17" s="14">
        <f>F18</f>
        <v>0</v>
      </c>
      <c r="G17" s="14">
        <f>G18</f>
        <v>0</v>
      </c>
      <c r="H17" s="14">
        <f>H18</f>
        <v>510000</v>
      </c>
      <c r="I17" s="6"/>
    </row>
    <row r="18" spans="1:9" s="11" customFormat="1" ht="12.75">
      <c r="A18" s="18"/>
      <c r="B18" s="18" t="s">
        <v>23</v>
      </c>
      <c r="C18" s="29"/>
      <c r="D18" s="21" t="s">
        <v>25</v>
      </c>
      <c r="E18" s="14">
        <f t="shared" si="0"/>
        <v>510000</v>
      </c>
      <c r="F18" s="22">
        <f>SUM(F19)</f>
        <v>0</v>
      </c>
      <c r="G18" s="22">
        <f>SUM(G19)</f>
        <v>0</v>
      </c>
      <c r="H18" s="22">
        <f>SUM(H19)</f>
        <v>510000</v>
      </c>
      <c r="I18" s="10"/>
    </row>
    <row r="19" spans="1:16" s="7" customFormat="1" ht="41.25" customHeight="1">
      <c r="A19" s="20"/>
      <c r="B19" s="20"/>
      <c r="C19" s="20"/>
      <c r="D19" s="32" t="s">
        <v>43</v>
      </c>
      <c r="E19" s="14">
        <f t="shared" si="0"/>
        <v>510000</v>
      </c>
      <c r="F19" s="26"/>
      <c r="G19" s="14"/>
      <c r="H19" s="26">
        <v>510000</v>
      </c>
      <c r="I19" s="6"/>
      <c r="K19" s="8"/>
      <c r="L19" s="12"/>
      <c r="M19" s="13"/>
      <c r="N19" s="9"/>
      <c r="O19" s="9"/>
      <c r="P19" s="9"/>
    </row>
    <row r="20" spans="1:9" s="7" customFormat="1" ht="16.5" customHeight="1">
      <c r="A20" s="66" t="s">
        <v>9</v>
      </c>
      <c r="B20" s="66"/>
      <c r="C20" s="67"/>
      <c r="D20" s="33" t="s">
        <v>17</v>
      </c>
      <c r="E20" s="14">
        <f t="shared" si="0"/>
        <v>737000</v>
      </c>
      <c r="F20" s="14">
        <f>SUM(F23+F21)</f>
        <v>688000</v>
      </c>
      <c r="G20" s="14">
        <f>SUM(G23+G21)</f>
        <v>0</v>
      </c>
      <c r="H20" s="14">
        <f>SUM(H23+H21)</f>
        <v>49000</v>
      </c>
      <c r="I20" s="6"/>
    </row>
    <row r="21" spans="1:9" s="24" customFormat="1" ht="13.5" customHeight="1">
      <c r="A21" s="18"/>
      <c r="B21" s="18" t="s">
        <v>10</v>
      </c>
      <c r="C21" s="19"/>
      <c r="D21" s="21" t="s">
        <v>0</v>
      </c>
      <c r="E21" s="14">
        <f t="shared" si="0"/>
        <v>480000</v>
      </c>
      <c r="F21" s="22">
        <f>SUM(F22)</f>
        <v>480000</v>
      </c>
      <c r="G21" s="22">
        <f>SUM(G22)</f>
        <v>0</v>
      </c>
      <c r="H21" s="22">
        <f>SUM(H22:H22)</f>
        <v>0</v>
      </c>
      <c r="I21" s="23"/>
    </row>
    <row r="22" spans="1:9" s="28" customFormat="1" ht="13.5" customHeight="1">
      <c r="A22" s="20"/>
      <c r="B22" s="20"/>
      <c r="C22" s="20"/>
      <c r="D22" s="25" t="s">
        <v>33</v>
      </c>
      <c r="E22" s="14">
        <f t="shared" si="0"/>
        <v>480000</v>
      </c>
      <c r="F22" s="26">
        <v>480000</v>
      </c>
      <c r="G22" s="14"/>
      <c r="H22" s="14"/>
      <c r="I22" s="27"/>
    </row>
    <row r="23" spans="1:9" s="11" customFormat="1" ht="13.5" customHeight="1">
      <c r="A23" s="68"/>
      <c r="B23" s="18" t="s">
        <v>11</v>
      </c>
      <c r="C23" s="19"/>
      <c r="D23" s="69" t="s">
        <v>19</v>
      </c>
      <c r="E23" s="14">
        <f t="shared" si="0"/>
        <v>257000</v>
      </c>
      <c r="F23" s="22">
        <f>SUM(F24:F25)</f>
        <v>208000</v>
      </c>
      <c r="G23" s="22">
        <f>SUM(G24:G25)</f>
        <v>0</v>
      </c>
      <c r="H23" s="22">
        <f>SUM(H24:H25)</f>
        <v>49000</v>
      </c>
      <c r="I23" s="10"/>
    </row>
    <row r="24" spans="1:9" s="7" customFormat="1" ht="13.5" customHeight="1">
      <c r="A24" s="83"/>
      <c r="B24" s="84"/>
      <c r="C24" s="84"/>
      <c r="D24" s="85" t="s">
        <v>12</v>
      </c>
      <c r="E24" s="86">
        <f>SUM(F24:H24)</f>
        <v>208000</v>
      </c>
      <c r="F24" s="87">
        <f>257000-49000</f>
        <v>208000</v>
      </c>
      <c r="G24" s="87"/>
      <c r="H24" s="87"/>
      <c r="I24" s="6"/>
    </row>
    <row r="25" spans="1:9" s="7" customFormat="1" ht="29.25" customHeight="1">
      <c r="A25" s="83"/>
      <c r="B25" s="84"/>
      <c r="C25" s="84"/>
      <c r="D25" s="85" t="s">
        <v>69</v>
      </c>
      <c r="E25" s="86">
        <f t="shared" si="0"/>
        <v>49000</v>
      </c>
      <c r="F25" s="87">
        <v>0</v>
      </c>
      <c r="G25" s="87"/>
      <c r="H25" s="87">
        <f>0+49000</f>
        <v>49000</v>
      </c>
      <c r="I25" s="6"/>
    </row>
    <row r="26" spans="1:9" s="7" customFormat="1" ht="54" customHeight="1">
      <c r="A26" s="91" t="s">
        <v>13</v>
      </c>
      <c r="B26" s="92"/>
      <c r="C26" s="92"/>
      <c r="D26" s="76" t="s">
        <v>14</v>
      </c>
      <c r="E26" s="75">
        <f t="shared" si="0"/>
        <v>1345000</v>
      </c>
      <c r="F26" s="75">
        <f>F27+F30+F39+F45+F42</f>
        <v>1218000</v>
      </c>
      <c r="G26" s="75">
        <f>G27+G30+G39+G45+G42</f>
        <v>0</v>
      </c>
      <c r="H26" s="75">
        <f>H27+H30+H39+H45+H42</f>
        <v>127000</v>
      </c>
      <c r="I26" s="6"/>
    </row>
    <row r="27" spans="1:9" s="7" customFormat="1" ht="25.5" customHeight="1">
      <c r="A27" s="66" t="s">
        <v>30</v>
      </c>
      <c r="B27" s="66"/>
      <c r="C27" s="67"/>
      <c r="D27" s="71" t="s">
        <v>38</v>
      </c>
      <c r="E27" s="14">
        <f t="shared" si="0"/>
        <v>5000</v>
      </c>
      <c r="F27" s="14">
        <f aca="true" t="shared" si="1" ref="F27:H28">F28</f>
        <v>0</v>
      </c>
      <c r="G27" s="14">
        <f t="shared" si="1"/>
        <v>0</v>
      </c>
      <c r="H27" s="14">
        <f t="shared" si="1"/>
        <v>5000</v>
      </c>
      <c r="I27" s="6"/>
    </row>
    <row r="28" spans="1:9" s="7" customFormat="1" ht="18" customHeight="1">
      <c r="A28" s="18"/>
      <c r="B28" s="18" t="s">
        <v>31</v>
      </c>
      <c r="C28" s="29"/>
      <c r="D28" s="21" t="s">
        <v>32</v>
      </c>
      <c r="E28" s="14">
        <f t="shared" si="0"/>
        <v>5000</v>
      </c>
      <c r="F28" s="22">
        <f t="shared" si="1"/>
        <v>0</v>
      </c>
      <c r="G28" s="22">
        <f t="shared" si="1"/>
        <v>0</v>
      </c>
      <c r="H28" s="22">
        <f t="shared" si="1"/>
        <v>5000</v>
      </c>
      <c r="I28" s="6"/>
    </row>
    <row r="29" spans="1:9" s="7" customFormat="1" ht="40.5" customHeight="1">
      <c r="A29" s="18"/>
      <c r="B29" s="18"/>
      <c r="C29" s="29"/>
      <c r="D29" s="16" t="s">
        <v>39</v>
      </c>
      <c r="E29" s="14">
        <f t="shared" si="0"/>
        <v>5000</v>
      </c>
      <c r="F29" s="26"/>
      <c r="G29" s="14"/>
      <c r="H29" s="26">
        <v>5000</v>
      </c>
      <c r="I29" s="6"/>
    </row>
    <row r="30" spans="1:9" s="7" customFormat="1" ht="15.75" customHeight="1">
      <c r="A30" s="66" t="s">
        <v>22</v>
      </c>
      <c r="B30" s="66"/>
      <c r="C30" s="67"/>
      <c r="D30" s="33" t="s">
        <v>24</v>
      </c>
      <c r="E30" s="14">
        <f t="shared" si="0"/>
        <v>1218000</v>
      </c>
      <c r="F30" s="14">
        <f>SUM(F34+F31+F36)</f>
        <v>1218000</v>
      </c>
      <c r="G30" s="14">
        <f>SUM(G34+G31)</f>
        <v>0</v>
      </c>
      <c r="H30" s="14">
        <f>SUM(H34+H31+H36)</f>
        <v>0</v>
      </c>
      <c r="I30" s="6"/>
    </row>
    <row r="31" spans="1:9" s="7" customFormat="1" ht="15.75" customHeight="1">
      <c r="A31" s="18"/>
      <c r="B31" s="18" t="s">
        <v>40</v>
      </c>
      <c r="C31" s="19"/>
      <c r="D31" s="34" t="s">
        <v>41</v>
      </c>
      <c r="E31" s="14">
        <f t="shared" si="0"/>
        <v>700000</v>
      </c>
      <c r="F31" s="22">
        <f>F32+F33</f>
        <v>700000</v>
      </c>
      <c r="G31" s="22">
        <f>G32+G33</f>
        <v>0</v>
      </c>
      <c r="H31" s="22">
        <f>H32+H33</f>
        <v>0</v>
      </c>
      <c r="I31" s="6"/>
    </row>
    <row r="32" spans="1:9" s="7" customFormat="1" ht="28.5" customHeight="1">
      <c r="A32" s="70"/>
      <c r="B32" s="20"/>
      <c r="C32" s="20"/>
      <c r="D32" s="16" t="s">
        <v>42</v>
      </c>
      <c r="E32" s="14">
        <f t="shared" si="0"/>
        <v>700000</v>
      </c>
      <c r="F32" s="26">
        <v>700000</v>
      </c>
      <c r="G32" s="26"/>
      <c r="H32" s="26"/>
      <c r="I32" s="6"/>
    </row>
    <row r="33" spans="1:9" s="7" customFormat="1" ht="41.25" customHeight="1" hidden="1">
      <c r="A33" s="70"/>
      <c r="B33" s="20"/>
      <c r="C33" s="20"/>
      <c r="D33" s="16" t="s">
        <v>57</v>
      </c>
      <c r="E33" s="14">
        <f t="shared" si="0"/>
        <v>0</v>
      </c>
      <c r="F33" s="26">
        <v>0</v>
      </c>
      <c r="G33" s="26"/>
      <c r="H33" s="26"/>
      <c r="I33" s="6"/>
    </row>
    <row r="34" spans="1:9" s="7" customFormat="1" ht="15" customHeight="1">
      <c r="A34" s="18"/>
      <c r="B34" s="18" t="s">
        <v>23</v>
      </c>
      <c r="C34" s="19"/>
      <c r="D34" s="34" t="s">
        <v>25</v>
      </c>
      <c r="E34" s="14">
        <f t="shared" si="0"/>
        <v>400000</v>
      </c>
      <c r="F34" s="22">
        <f>SUM(F35)</f>
        <v>400000</v>
      </c>
      <c r="G34" s="22">
        <f>SUM(G35)</f>
        <v>0</v>
      </c>
      <c r="H34" s="22">
        <f>SUM(H35)</f>
        <v>0</v>
      </c>
      <c r="I34" s="6"/>
    </row>
    <row r="35" spans="1:9" s="7" customFormat="1" ht="27" customHeight="1">
      <c r="A35" s="70"/>
      <c r="B35" s="20"/>
      <c r="C35" s="20"/>
      <c r="D35" s="16" t="s">
        <v>63</v>
      </c>
      <c r="E35" s="14">
        <f t="shared" si="0"/>
        <v>400000</v>
      </c>
      <c r="F35" s="26">
        <v>400000</v>
      </c>
      <c r="G35" s="26"/>
      <c r="H35" s="26"/>
      <c r="I35" s="6"/>
    </row>
    <row r="36" spans="1:9" s="7" customFormat="1" ht="20.25" customHeight="1">
      <c r="A36" s="18"/>
      <c r="B36" s="18" t="s">
        <v>45</v>
      </c>
      <c r="C36" s="19"/>
      <c r="D36" s="34" t="s">
        <v>46</v>
      </c>
      <c r="E36" s="14">
        <f t="shared" si="0"/>
        <v>118000</v>
      </c>
      <c r="F36" s="22">
        <f>F37+F38</f>
        <v>118000</v>
      </c>
      <c r="G36" s="22">
        <f>G37+G38</f>
        <v>0</v>
      </c>
      <c r="H36" s="22">
        <f>H37+H38</f>
        <v>0</v>
      </c>
      <c r="I36" s="6"/>
    </row>
    <row r="37" spans="1:9" s="7" customFormat="1" ht="27" customHeight="1">
      <c r="A37" s="70"/>
      <c r="B37" s="20"/>
      <c r="C37" s="20" t="s">
        <v>44</v>
      </c>
      <c r="D37" s="16" t="s">
        <v>52</v>
      </c>
      <c r="E37" s="14">
        <f t="shared" si="0"/>
        <v>118000</v>
      </c>
      <c r="F37" s="26">
        <v>118000</v>
      </c>
      <c r="G37" s="26"/>
      <c r="H37" s="26"/>
      <c r="I37" s="6"/>
    </row>
    <row r="38" spans="1:9" s="7" customFormat="1" ht="42" customHeight="1" hidden="1">
      <c r="A38" s="70"/>
      <c r="B38" s="20"/>
      <c r="C38" s="20" t="s">
        <v>44</v>
      </c>
      <c r="D38" s="16" t="s">
        <v>58</v>
      </c>
      <c r="E38" s="14">
        <f t="shared" si="0"/>
        <v>0</v>
      </c>
      <c r="F38" s="26"/>
      <c r="G38" s="26"/>
      <c r="H38" s="26"/>
      <c r="I38" s="6"/>
    </row>
    <row r="39" spans="1:9" s="7" customFormat="1" ht="18.75" customHeight="1">
      <c r="A39" s="66" t="s">
        <v>47</v>
      </c>
      <c r="B39" s="66"/>
      <c r="C39" s="67"/>
      <c r="D39" s="17" t="s">
        <v>48</v>
      </c>
      <c r="E39" s="14">
        <f t="shared" si="0"/>
        <v>2000</v>
      </c>
      <c r="F39" s="14">
        <f aca="true" t="shared" si="2" ref="F39:H40">SUM(F40)</f>
        <v>0</v>
      </c>
      <c r="G39" s="14">
        <f t="shared" si="2"/>
        <v>0</v>
      </c>
      <c r="H39" s="14">
        <f t="shared" si="2"/>
        <v>2000</v>
      </c>
      <c r="I39" s="6"/>
    </row>
    <row r="40" spans="1:9" s="7" customFormat="1" ht="17.25" customHeight="1">
      <c r="A40" s="18"/>
      <c r="B40" s="18" t="s">
        <v>49</v>
      </c>
      <c r="C40" s="19"/>
      <c r="D40" s="69" t="s">
        <v>50</v>
      </c>
      <c r="E40" s="14">
        <f t="shared" si="0"/>
        <v>2000</v>
      </c>
      <c r="F40" s="22">
        <f t="shared" si="2"/>
        <v>0</v>
      </c>
      <c r="G40" s="22">
        <f t="shared" si="2"/>
        <v>0</v>
      </c>
      <c r="H40" s="22">
        <f t="shared" si="2"/>
        <v>2000</v>
      </c>
      <c r="I40" s="6"/>
    </row>
    <row r="41" spans="1:9" s="7" customFormat="1" ht="27.75" customHeight="1">
      <c r="A41" s="70"/>
      <c r="B41" s="20"/>
      <c r="C41" s="20"/>
      <c r="D41" s="16" t="s">
        <v>51</v>
      </c>
      <c r="E41" s="14">
        <f t="shared" si="0"/>
        <v>2000</v>
      </c>
      <c r="F41" s="26"/>
      <c r="G41" s="26"/>
      <c r="H41" s="26">
        <v>2000</v>
      </c>
      <c r="I41" s="6"/>
    </row>
    <row r="42" spans="1:9" s="7" customFormat="1" ht="18.75" customHeight="1">
      <c r="A42" s="66" t="s">
        <v>9</v>
      </c>
      <c r="B42" s="66"/>
      <c r="C42" s="67"/>
      <c r="D42" s="17" t="s">
        <v>17</v>
      </c>
      <c r="E42" s="14">
        <f t="shared" si="0"/>
        <v>10000</v>
      </c>
      <c r="F42" s="14">
        <f aca="true" t="shared" si="3" ref="F42:H43">SUM(F43)</f>
        <v>0</v>
      </c>
      <c r="G42" s="14">
        <f t="shared" si="3"/>
        <v>0</v>
      </c>
      <c r="H42" s="14">
        <f t="shared" si="3"/>
        <v>10000</v>
      </c>
      <c r="I42" s="6"/>
    </row>
    <row r="43" spans="1:9" s="7" customFormat="1" ht="17.25" customHeight="1">
      <c r="A43" s="18"/>
      <c r="B43" s="18" t="s">
        <v>60</v>
      </c>
      <c r="C43" s="19"/>
      <c r="D43" s="69" t="s">
        <v>61</v>
      </c>
      <c r="E43" s="14">
        <f t="shared" si="0"/>
        <v>10000</v>
      </c>
      <c r="F43" s="22">
        <f t="shared" si="3"/>
        <v>0</v>
      </c>
      <c r="G43" s="22">
        <f t="shared" si="3"/>
        <v>0</v>
      </c>
      <c r="H43" s="22">
        <f t="shared" si="3"/>
        <v>10000</v>
      </c>
      <c r="I43" s="6"/>
    </row>
    <row r="44" spans="1:9" s="7" customFormat="1" ht="36" customHeight="1">
      <c r="A44" s="70"/>
      <c r="B44" s="20"/>
      <c r="C44" s="20"/>
      <c r="D44" s="16" t="s">
        <v>62</v>
      </c>
      <c r="E44" s="14">
        <f t="shared" si="0"/>
        <v>10000</v>
      </c>
      <c r="F44" s="26"/>
      <c r="G44" s="26"/>
      <c r="H44" s="26">
        <v>10000</v>
      </c>
      <c r="I44" s="6"/>
    </row>
    <row r="45" spans="1:9" s="7" customFormat="1" ht="12.75">
      <c r="A45" s="66" t="s">
        <v>18</v>
      </c>
      <c r="B45" s="66"/>
      <c r="C45" s="67"/>
      <c r="D45" s="17" t="s">
        <v>2</v>
      </c>
      <c r="E45" s="14">
        <f t="shared" si="0"/>
        <v>110000</v>
      </c>
      <c r="F45" s="14">
        <f aca="true" t="shared" si="4" ref="F45:H46">SUM(F46)</f>
        <v>0</v>
      </c>
      <c r="G45" s="14">
        <f t="shared" si="4"/>
        <v>0</v>
      </c>
      <c r="H45" s="14">
        <f t="shared" si="4"/>
        <v>110000</v>
      </c>
      <c r="I45" s="6"/>
    </row>
    <row r="46" spans="1:9" s="7" customFormat="1" ht="15" customHeight="1">
      <c r="A46" s="18"/>
      <c r="B46" s="18" t="s">
        <v>15</v>
      </c>
      <c r="C46" s="19"/>
      <c r="D46" s="69" t="s">
        <v>20</v>
      </c>
      <c r="E46" s="14">
        <f t="shared" si="0"/>
        <v>110000</v>
      </c>
      <c r="F46" s="22">
        <f t="shared" si="4"/>
        <v>0</v>
      </c>
      <c r="G46" s="22">
        <f t="shared" si="4"/>
        <v>0</v>
      </c>
      <c r="H46" s="22">
        <f t="shared" si="4"/>
        <v>110000</v>
      </c>
      <c r="I46" s="6"/>
    </row>
    <row r="47" spans="1:9" s="7" customFormat="1" ht="27" customHeight="1">
      <c r="A47" s="70"/>
      <c r="B47" s="20"/>
      <c r="C47" s="20"/>
      <c r="D47" s="16" t="s">
        <v>21</v>
      </c>
      <c r="E47" s="14">
        <f t="shared" si="0"/>
        <v>110000</v>
      </c>
      <c r="F47" s="26"/>
      <c r="G47" s="26"/>
      <c r="H47" s="26">
        <v>110000</v>
      </c>
      <c r="I47" s="6"/>
    </row>
    <row r="48" spans="1:9" ht="20.25" customHeight="1">
      <c r="A48" s="77"/>
      <c r="B48" s="78"/>
      <c r="C48" s="79"/>
      <c r="D48" s="80" t="s">
        <v>16</v>
      </c>
      <c r="E48" s="81">
        <f t="shared" si="0"/>
        <v>3909468</v>
      </c>
      <c r="F48" s="82">
        <f>SUM(F26+F10)</f>
        <v>1906000</v>
      </c>
      <c r="G48" s="82">
        <f>SUM(G26+G10)</f>
        <v>0</v>
      </c>
      <c r="H48" s="82">
        <f>SUM(H26+H10)</f>
        <v>2003468</v>
      </c>
      <c r="I48" s="2"/>
    </row>
    <row r="49" spans="2:9" ht="12.75">
      <c r="B49" s="72"/>
      <c r="G49" s="73"/>
      <c r="H49" s="52"/>
      <c r="I49" s="2"/>
    </row>
    <row r="50" ht="12.75">
      <c r="B50" s="72"/>
    </row>
    <row r="51" ht="12.75">
      <c r="B51" s="72"/>
    </row>
    <row r="52" ht="12.75">
      <c r="B52" s="72"/>
    </row>
    <row r="53" ht="12.75">
      <c r="B53" s="72"/>
    </row>
    <row r="54" spans="12:13" ht="15" customHeight="1">
      <c r="L54" s="5">
        <v>2624468</v>
      </c>
      <c r="M54" s="1" t="s">
        <v>54</v>
      </c>
    </row>
    <row r="55" spans="12:13" ht="15" customHeight="1">
      <c r="L55" s="5">
        <f>E14+H23</f>
        <v>1285000</v>
      </c>
      <c r="M55" s="1" t="s">
        <v>55</v>
      </c>
    </row>
    <row r="56" spans="1:12" ht="12.75">
      <c r="A56" s="46"/>
      <c r="B56" s="46"/>
      <c r="C56" s="46"/>
      <c r="E56" s="46"/>
      <c r="F56" s="46"/>
      <c r="G56" s="46"/>
      <c r="H56" s="46"/>
      <c r="L56" s="5">
        <f>E48</f>
        <v>3909468</v>
      </c>
    </row>
    <row r="57" spans="1:13" ht="12.75">
      <c r="A57" s="46"/>
      <c r="B57" s="46"/>
      <c r="C57" s="46"/>
      <c r="E57" s="46"/>
      <c r="F57" s="46"/>
      <c r="G57" s="46"/>
      <c r="H57" s="46"/>
      <c r="L57" s="5">
        <f>L56-L55-L54</f>
        <v>0</v>
      </c>
      <c r="M57" s="1" t="s">
        <v>59</v>
      </c>
    </row>
  </sheetData>
  <sheetProtection/>
  <mergeCells count="10">
    <mergeCell ref="A10:C10"/>
    <mergeCell ref="A26:C26"/>
    <mergeCell ref="A4:H4"/>
    <mergeCell ref="D7:D9"/>
    <mergeCell ref="F7:H7"/>
    <mergeCell ref="E8:E9"/>
    <mergeCell ref="F8:F9"/>
    <mergeCell ref="G8:G9"/>
    <mergeCell ref="H8:H9"/>
    <mergeCell ref="A5:H5"/>
  </mergeCells>
  <printOptions/>
  <pageMargins left="0.22" right="0.26" top="0.3" bottom="0" header="0.17" footer="0.27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Klasyfikacja rozdziaĹa budĹĽetowa\5.html Klasyfikacja rozdziaĹ‚Ăłw</dc:title>
  <dc:subject/>
  <dc:creator>Iwona Dudziak</dc:creator>
  <cp:keywords/>
  <dc:description/>
  <cp:lastModifiedBy>Magdalena Tomków</cp:lastModifiedBy>
  <cp:lastPrinted>2018-01-03T15:58:13Z</cp:lastPrinted>
  <dcterms:created xsi:type="dcterms:W3CDTF">2002-10-31T12:40:59Z</dcterms:created>
  <dcterms:modified xsi:type="dcterms:W3CDTF">2018-02-19T18:43:39Z</dcterms:modified>
  <cp:category/>
  <cp:version/>
  <cp:contentType/>
  <cp:contentStatus/>
</cp:coreProperties>
</file>